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defaultThemeVersion="124226"/>
  <xr:revisionPtr revIDLastSave="0" documentId="13_ncr:1_{79520EBF-3BAE-4F09-BC8A-1EF47C4F9CF2}" xr6:coauthVersionLast="47" xr6:coauthVersionMax="47" xr10:uidLastSave="{00000000-0000-0000-0000-000000000000}"/>
  <bookViews>
    <workbookView xWindow="33105" yWindow="1050" windowWidth="21165" windowHeight="13455" activeTab="1" xr2:uid="{00000000-000D-0000-FFFF-FFFF00000000}"/>
  </bookViews>
  <sheets>
    <sheet name="学会番号一覧" sheetId="5" r:id="rId1"/>
    <sheet name="集計" sheetId="10" r:id="rId2"/>
    <sheet name="学会NO" sheetId="16" state="hidden" r:id="rId3"/>
    <sheet name="未収載（B~N区分）" sheetId="12" r:id="rId4"/>
    <sheet name="既収載（B~N区分）" sheetId="13" r:id="rId5"/>
    <sheet name="基本診療料（A区分）" sheetId="14" r:id="rId6"/>
    <sheet name="医薬品" sheetId="15" r:id="rId7"/>
  </sheets>
  <definedNames>
    <definedName name="_xlnm._FilterDatabase" localSheetId="6" hidden="1">医薬品!$A$2:$L$20</definedName>
    <definedName name="_xlnm._FilterDatabase" localSheetId="5" hidden="1">'基本診療料（A区分）'!$A$2:$N$56</definedName>
    <definedName name="_xlnm._FilterDatabase" localSheetId="4" hidden="1">'既収載（B~N区分）'!$A$2:$M$272</definedName>
    <definedName name="_xlnm._FilterDatabase" localSheetId="3" hidden="1">'未収載（B~N区分）'!$A$2:$K$176</definedName>
    <definedName name="_xlnm.Print_Area" localSheetId="5">'基本診療料（A区分）'!$A$1:$N$56</definedName>
    <definedName name="_xlnm.Print_Area" localSheetId="4">'既収載（B~N区分）'!$A$1:$M$272</definedName>
    <definedName name="_xlnm.Print_Titles" localSheetId="6">医薬品!$1:$2</definedName>
    <definedName name="_xlnm.Print_Titles" localSheetId="5">'基本診療料（A区分）'!$1:$2</definedName>
    <definedName name="_xlnm.Print_Titles" localSheetId="4">'既収載（B~N区分）'!$1:$2</definedName>
    <definedName name="_xlnm.Print_Titles" localSheetId="1">集計!$1:$10</definedName>
    <definedName name="_xlnm.Print_Titles" localSheetId="3">'未収載（B~N区分）'!$1:$2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3" i="10" l="1"/>
  <c r="E22" i="10"/>
  <c r="F5" i="10"/>
  <c r="G4" i="10"/>
  <c r="G3" i="10"/>
  <c r="E166" i="13"/>
  <c r="B166" i="13"/>
  <c r="E269" i="13" l="1"/>
  <c r="E270" i="13"/>
  <c r="B269" i="13" l="1"/>
  <c r="B270" i="13"/>
  <c r="E176" i="13" l="1"/>
  <c r="E61" i="13" l="1"/>
  <c r="E60" i="13" l="1"/>
  <c r="B43" i="14" l="1"/>
  <c r="E43" i="14"/>
  <c r="E143" i="13" l="1"/>
  <c r="E76" i="13" l="1"/>
  <c r="B51" i="12" l="1"/>
  <c r="B52" i="12"/>
  <c r="B41" i="12"/>
  <c r="B173" i="12"/>
  <c r="B174" i="12"/>
  <c r="B73" i="12"/>
  <c r="E17" i="13" l="1"/>
  <c r="E26" i="13" l="1"/>
  <c r="E32" i="13" l="1"/>
  <c r="B17" i="13" l="1"/>
  <c r="B76" i="13"/>
  <c r="B60" i="13"/>
  <c r="B61" i="13"/>
  <c r="B176" i="13"/>
  <c r="E265" i="13" l="1"/>
  <c r="E107" i="13" l="1"/>
  <c r="E106" i="13" l="1"/>
  <c r="E105" i="13" l="1"/>
  <c r="E144" i="13" l="1"/>
  <c r="E54" i="13" l="1"/>
  <c r="E149" i="13" l="1"/>
  <c r="E148" i="13" l="1"/>
  <c r="E147" i="13" l="1"/>
  <c r="E146" i="13" l="1"/>
  <c r="B44" i="14" l="1"/>
  <c r="E44" i="14"/>
  <c r="B45" i="14"/>
  <c r="E45" i="14"/>
  <c r="B24" i="14"/>
  <c r="E24" i="14"/>
  <c r="B13" i="14"/>
  <c r="E13" i="14"/>
  <c r="E141" i="13" l="1"/>
  <c r="E140" i="13" l="1"/>
  <c r="E139" i="13" l="1"/>
  <c r="E138" i="13" l="1"/>
  <c r="E137" i="13" l="1"/>
  <c r="E136" i="13" l="1"/>
  <c r="E135" i="13" l="1"/>
  <c r="E134" i="13" l="1"/>
  <c r="E175" i="13" l="1"/>
  <c r="E174" i="13" l="1"/>
  <c r="E173" i="13" l="1"/>
  <c r="E172" i="13" l="1"/>
  <c r="B171" i="13" l="1"/>
  <c r="B172" i="13"/>
  <c r="B173" i="13"/>
  <c r="B174" i="13"/>
  <c r="B175" i="13"/>
  <c r="B134" i="13"/>
  <c r="B135" i="13"/>
  <c r="B136" i="13"/>
  <c r="B137" i="13"/>
  <c r="B138" i="13"/>
  <c r="B139" i="13"/>
  <c r="B140" i="13"/>
  <c r="B141" i="13"/>
  <c r="B146" i="13"/>
  <c r="B147" i="13"/>
  <c r="B148" i="13"/>
  <c r="B149" i="13"/>
  <c r="B54" i="13"/>
  <c r="B143" i="13"/>
  <c r="B144" i="13"/>
  <c r="B105" i="13"/>
  <c r="B106" i="13"/>
  <c r="B107" i="13"/>
  <c r="B265" i="13"/>
  <c r="B32" i="13"/>
  <c r="B170" i="13"/>
  <c r="E171" i="13"/>
  <c r="E170" i="13" l="1"/>
  <c r="B124" i="12" l="1"/>
  <c r="B83" i="12"/>
  <c r="B84" i="12"/>
  <c r="B85" i="12"/>
  <c r="B86" i="12"/>
  <c r="B87" i="12"/>
  <c r="B88" i="12"/>
  <c r="B91" i="12"/>
  <c r="B92" i="12"/>
  <c r="B93" i="12"/>
  <c r="B38" i="12"/>
  <c r="B89" i="12"/>
  <c r="B72" i="12"/>
  <c r="B170" i="12"/>
  <c r="B171" i="12"/>
  <c r="B172" i="12"/>
  <c r="B49" i="12"/>
  <c r="B50" i="12"/>
  <c r="E124" i="12"/>
  <c r="B207" i="13" l="1"/>
  <c r="E207" i="13"/>
  <c r="B204" i="13"/>
  <c r="E204" i="13"/>
  <c r="B205" i="13"/>
  <c r="E205" i="13"/>
  <c r="B210" i="13"/>
  <c r="E210" i="13"/>
  <c r="B211" i="13"/>
  <c r="E211" i="13"/>
  <c r="B40" i="13"/>
  <c r="E40" i="13"/>
  <c r="B153" i="13"/>
  <c r="E153" i="13"/>
  <c r="B178" i="13"/>
  <c r="E178" i="13"/>
  <c r="B179" i="13"/>
  <c r="E179" i="13"/>
  <c r="B180" i="13"/>
  <c r="E180" i="13"/>
  <c r="B181" i="13"/>
  <c r="E181" i="13"/>
  <c r="B182" i="13"/>
  <c r="E182" i="13"/>
  <c r="B183" i="13"/>
  <c r="E183" i="13"/>
  <c r="B184" i="13"/>
  <c r="E184" i="13"/>
  <c r="B177" i="13"/>
  <c r="E177" i="13"/>
  <c r="E258" i="13" l="1"/>
  <c r="E259" i="13"/>
  <c r="E260" i="13"/>
  <c r="E261" i="13"/>
  <c r="E156" i="13"/>
  <c r="E189" i="13"/>
  <c r="E208" i="13"/>
  <c r="E196" i="13"/>
  <c r="E191" i="13"/>
  <c r="E192" i="13"/>
  <c r="E190" i="13"/>
  <c r="E193" i="13"/>
  <c r="E194" i="13"/>
  <c r="E197" i="13"/>
  <c r="E195" i="13"/>
  <c r="E198" i="13"/>
  <c r="E199" i="13"/>
  <c r="E200" i="13"/>
  <c r="E209" i="13"/>
  <c r="E206" i="13"/>
  <c r="E201" i="13"/>
  <c r="E202" i="13"/>
  <c r="E203" i="13"/>
  <c r="B194" i="13"/>
  <c r="B197" i="13"/>
  <c r="B195" i="13"/>
  <c r="B198" i="13"/>
  <c r="B199" i="13"/>
  <c r="B200" i="13"/>
  <c r="B209" i="13"/>
  <c r="B206" i="13"/>
  <c r="B201" i="13"/>
  <c r="B202" i="13"/>
  <c r="B203" i="13"/>
  <c r="B258" i="13"/>
  <c r="B259" i="13"/>
  <c r="B260" i="13"/>
  <c r="B261" i="13"/>
  <c r="B156" i="13"/>
  <c r="B189" i="13"/>
  <c r="B208" i="13"/>
  <c r="B196" i="13"/>
  <c r="B191" i="13"/>
  <c r="B192" i="13"/>
  <c r="B190" i="13"/>
  <c r="B193" i="13"/>
  <c r="E30" i="14" l="1"/>
  <c r="E31" i="14"/>
  <c r="E32" i="14"/>
  <c r="E33" i="14"/>
  <c r="E34" i="14"/>
  <c r="E35" i="14"/>
  <c r="E36" i="14"/>
  <c r="E37" i="14"/>
  <c r="E38" i="14"/>
  <c r="E39" i="14"/>
  <c r="E40" i="14"/>
  <c r="E41" i="14"/>
  <c r="E42" i="14"/>
  <c r="B30" i="14"/>
  <c r="B31" i="14"/>
  <c r="B32" i="14"/>
  <c r="B33" i="14"/>
  <c r="B34" i="14"/>
  <c r="B35" i="14"/>
  <c r="B36" i="14"/>
  <c r="B37" i="14"/>
  <c r="B38" i="14"/>
  <c r="B39" i="14"/>
  <c r="B40" i="14"/>
  <c r="B41" i="14"/>
  <c r="B42" i="14"/>
  <c r="B6" i="15" l="1"/>
  <c r="B7" i="14" l="1"/>
  <c r="B8" i="14"/>
  <c r="B9" i="14"/>
  <c r="B10" i="14"/>
  <c r="B11" i="14"/>
  <c r="B47" i="14"/>
  <c r="B48" i="14"/>
  <c r="B49" i="14"/>
  <c r="B53" i="14"/>
  <c r="B12" i="14"/>
  <c r="B50" i="14"/>
  <c r="B22" i="14"/>
  <c r="B23" i="14"/>
  <c r="B21" i="14"/>
  <c r="B17" i="14"/>
  <c r="B18" i="14"/>
  <c r="B19" i="14"/>
  <c r="B55" i="14"/>
  <c r="B56" i="14"/>
  <c r="B46" i="14"/>
  <c r="B15" i="14"/>
  <c r="B16" i="14"/>
  <c r="B14" i="14"/>
  <c r="B20" i="14"/>
  <c r="B52" i="14"/>
  <c r="B5" i="14"/>
  <c r="B26" i="14"/>
  <c r="B27" i="14"/>
  <c r="B28" i="14"/>
  <c r="B29" i="14"/>
  <c r="B18" i="15" l="1"/>
  <c r="B8" i="15"/>
  <c r="B3" i="15"/>
  <c r="B7" i="15"/>
  <c r="B14" i="15"/>
  <c r="B15" i="15"/>
  <c r="B16" i="15"/>
  <c r="B17" i="15"/>
  <c r="B10" i="15"/>
  <c r="B5" i="15"/>
  <c r="B4" i="15"/>
  <c r="B13" i="15"/>
  <c r="B11" i="15"/>
  <c r="B19" i="15"/>
  <c r="B20" i="15"/>
  <c r="B12" i="15"/>
  <c r="B114" i="12" l="1"/>
  <c r="E114" i="12"/>
  <c r="B115" i="12"/>
  <c r="E115" i="12"/>
  <c r="B110" i="12"/>
  <c r="E110" i="12"/>
  <c r="B78" i="12"/>
  <c r="E78" i="12"/>
  <c r="B43" i="12"/>
  <c r="E43" i="12"/>
  <c r="B44" i="12"/>
  <c r="E44" i="12"/>
  <c r="B45" i="12"/>
  <c r="E45" i="12"/>
  <c r="B168" i="12"/>
  <c r="E168" i="12"/>
  <c r="B169" i="12"/>
  <c r="E169" i="12"/>
  <c r="B103" i="12"/>
  <c r="E103" i="12"/>
  <c r="B60" i="12"/>
  <c r="E60" i="12"/>
  <c r="B61" i="12"/>
  <c r="E61" i="12"/>
  <c r="B62" i="12"/>
  <c r="E62" i="12"/>
  <c r="B94" i="12"/>
  <c r="E94" i="12"/>
  <c r="B95" i="12"/>
  <c r="E95" i="12"/>
  <c r="B81" i="12"/>
  <c r="E81" i="12"/>
  <c r="B82" i="12"/>
  <c r="E82" i="12"/>
  <c r="B112" i="12"/>
  <c r="E112" i="12"/>
  <c r="B21" i="12"/>
  <c r="E21" i="12"/>
  <c r="B22" i="12"/>
  <c r="E22" i="12"/>
  <c r="B47" i="12"/>
  <c r="E47" i="12"/>
  <c r="B48" i="12"/>
  <c r="E48" i="12"/>
  <c r="B9" i="12"/>
  <c r="E9" i="12"/>
  <c r="B10" i="12"/>
  <c r="E10" i="12"/>
  <c r="B58" i="12"/>
  <c r="E58" i="12"/>
  <c r="B164" i="12"/>
  <c r="E164" i="12"/>
  <c r="B165" i="12"/>
  <c r="E165" i="12"/>
  <c r="B166" i="12"/>
  <c r="E166" i="12"/>
  <c r="B167" i="12"/>
  <c r="E167" i="12"/>
  <c r="B106" i="12"/>
  <c r="E106" i="12"/>
  <c r="B141" i="12"/>
  <c r="E141" i="12"/>
  <c r="B142" i="12"/>
  <c r="E142" i="12"/>
  <c r="B143" i="12"/>
  <c r="E143" i="12"/>
  <c r="B144" i="12"/>
  <c r="E144" i="12"/>
  <c r="B145" i="12"/>
  <c r="E145" i="12"/>
  <c r="B148" i="12"/>
  <c r="E148" i="12"/>
  <c r="B146" i="12"/>
  <c r="E146" i="12"/>
  <c r="B147" i="12"/>
  <c r="E147" i="12"/>
  <c r="B140" i="12"/>
  <c r="E140" i="12"/>
  <c r="B149" i="12"/>
  <c r="E149" i="12"/>
  <c r="B29" i="12"/>
  <c r="E29" i="12"/>
  <c r="B30" i="12"/>
  <c r="E30" i="12"/>
  <c r="B31" i="12"/>
  <c r="E31" i="12"/>
  <c r="B96" i="12"/>
  <c r="E96" i="12"/>
  <c r="B97" i="12"/>
  <c r="E97" i="12"/>
  <c r="B98" i="12"/>
  <c r="E98" i="12"/>
  <c r="B99" i="12"/>
  <c r="E99" i="12"/>
  <c r="B130" i="12"/>
  <c r="E130" i="12"/>
  <c r="B131" i="12"/>
  <c r="E131" i="12"/>
  <c r="B132" i="12"/>
  <c r="E132" i="12"/>
  <c r="B133" i="12"/>
  <c r="E133" i="12"/>
  <c r="B125" i="12"/>
  <c r="E125" i="12"/>
  <c r="B126" i="12"/>
  <c r="E126" i="12"/>
  <c r="B127" i="12"/>
  <c r="E127" i="12"/>
  <c r="B128" i="12"/>
  <c r="E128" i="12"/>
  <c r="B129" i="12"/>
  <c r="E129" i="12"/>
  <c r="B123" i="12"/>
  <c r="E123" i="12"/>
  <c r="E83" i="12"/>
  <c r="E84" i="12"/>
  <c r="E85" i="12"/>
  <c r="E86" i="12"/>
  <c r="E87" i="12"/>
  <c r="E88" i="12"/>
  <c r="E91" i="12"/>
  <c r="E92" i="12"/>
  <c r="E93" i="12"/>
  <c r="E38" i="12"/>
  <c r="E89" i="12"/>
  <c r="E72" i="12"/>
  <c r="E170" i="12"/>
  <c r="E171" i="12"/>
  <c r="E172" i="12"/>
  <c r="E49" i="12"/>
  <c r="E50" i="12"/>
  <c r="E51" i="12"/>
  <c r="E52" i="12"/>
  <c r="E41" i="12"/>
  <c r="E173" i="12"/>
  <c r="E174" i="12"/>
  <c r="E73" i="12"/>
  <c r="B90" i="13"/>
  <c r="E90" i="13"/>
  <c r="B91" i="13"/>
  <c r="E91" i="13"/>
  <c r="B92" i="13"/>
  <c r="E92" i="13"/>
  <c r="B93" i="13"/>
  <c r="E93" i="13"/>
  <c r="B108" i="13"/>
  <c r="E108" i="13"/>
  <c r="B109" i="13"/>
  <c r="E109" i="13"/>
  <c r="B110" i="13"/>
  <c r="E110" i="13"/>
  <c r="B111" i="13"/>
  <c r="E111" i="13"/>
  <c r="B112" i="13"/>
  <c r="E112" i="13"/>
  <c r="B113" i="13"/>
  <c r="E113" i="13"/>
  <c r="B114" i="13"/>
  <c r="E114" i="13"/>
  <c r="B99" i="13"/>
  <c r="E99" i="13"/>
  <c r="B59" i="13"/>
  <c r="E59" i="13"/>
  <c r="B217" i="13"/>
  <c r="E217" i="13"/>
  <c r="B218" i="13"/>
  <c r="E218" i="13"/>
  <c r="B219" i="13"/>
  <c r="E219" i="13"/>
  <c r="B220" i="13"/>
  <c r="E220" i="13"/>
  <c r="B221" i="13"/>
  <c r="E221" i="13"/>
  <c r="B145" i="13"/>
  <c r="E145" i="13"/>
  <c r="B223" i="13"/>
  <c r="E223" i="13"/>
  <c r="B224" i="13"/>
  <c r="E224" i="13"/>
  <c r="B225" i="13"/>
  <c r="E225" i="13"/>
  <c r="B226" i="13"/>
  <c r="E226" i="13"/>
  <c r="B227" i="13"/>
  <c r="E227" i="13"/>
  <c r="B228" i="13"/>
  <c r="E228" i="13"/>
  <c r="B229" i="13"/>
  <c r="E229" i="13"/>
  <c r="B230" i="13"/>
  <c r="E230" i="13"/>
  <c r="B231" i="13"/>
  <c r="E231" i="13"/>
  <c r="B232" i="13"/>
  <c r="E232" i="13"/>
  <c r="B233" i="13"/>
  <c r="E233" i="13"/>
  <c r="B234" i="13"/>
  <c r="E234" i="13"/>
  <c r="B235" i="13"/>
  <c r="E235" i="13"/>
  <c r="B236" i="13"/>
  <c r="E236" i="13"/>
  <c r="B237" i="13"/>
  <c r="E237" i="13"/>
  <c r="B238" i="13"/>
  <c r="E238" i="13"/>
  <c r="B239" i="13"/>
  <c r="E239" i="13"/>
  <c r="B240" i="13"/>
  <c r="E240" i="13"/>
  <c r="B241" i="13"/>
  <c r="E241" i="13"/>
  <c r="B242" i="13"/>
  <c r="E242" i="13"/>
  <c r="B243" i="13"/>
  <c r="E243" i="13"/>
  <c r="B244" i="13"/>
  <c r="E244" i="13"/>
  <c r="B245" i="13"/>
  <c r="E245" i="13"/>
  <c r="B246" i="13"/>
  <c r="E246" i="13"/>
  <c r="B247" i="13"/>
  <c r="E247" i="13"/>
  <c r="B248" i="13"/>
  <c r="E248" i="13"/>
  <c r="B249" i="13"/>
  <c r="E249" i="13"/>
  <c r="B250" i="13"/>
  <c r="E250" i="13"/>
  <c r="B251" i="13"/>
  <c r="E251" i="13"/>
  <c r="B252" i="13"/>
  <c r="E252" i="13"/>
  <c r="B253" i="13"/>
  <c r="E253" i="13"/>
  <c r="B254" i="13"/>
  <c r="E254" i="13"/>
  <c r="B255" i="13"/>
  <c r="E255" i="13"/>
  <c r="B51" i="13"/>
  <c r="E51" i="13"/>
  <c r="B157" i="13"/>
  <c r="E157" i="13"/>
  <c r="B158" i="13"/>
  <c r="E158" i="13"/>
  <c r="B159" i="13"/>
  <c r="E159" i="13"/>
  <c r="B150" i="13"/>
  <c r="E150" i="13"/>
  <c r="B65" i="13"/>
  <c r="E65" i="13"/>
  <c r="B66" i="13"/>
  <c r="E66" i="13"/>
  <c r="B67" i="13"/>
  <c r="E67" i="13"/>
  <c r="B262" i="13"/>
  <c r="E262" i="13"/>
  <c r="B263" i="13"/>
  <c r="E263" i="13"/>
  <c r="B264" i="13"/>
  <c r="E264" i="13"/>
  <c r="B222" i="13"/>
  <c r="E222" i="13"/>
  <c r="B86" i="13"/>
  <c r="E86" i="13"/>
  <c r="B87" i="13"/>
  <c r="E87" i="13"/>
  <c r="B88" i="13"/>
  <c r="E88" i="13"/>
  <c r="B154" i="13"/>
  <c r="E154" i="13"/>
  <c r="B155" i="13"/>
  <c r="E155" i="13"/>
  <c r="B94" i="13"/>
  <c r="E94" i="13"/>
  <c r="B95" i="13"/>
  <c r="E95" i="13"/>
  <c r="B96" i="13"/>
  <c r="E96" i="13"/>
  <c r="B97" i="13"/>
  <c r="E97" i="13"/>
  <c r="B98" i="13"/>
  <c r="E98" i="13"/>
  <c r="B151" i="13"/>
  <c r="E151" i="13"/>
  <c r="B152" i="13"/>
  <c r="E152" i="13"/>
  <c r="B24" i="13"/>
  <c r="E24" i="13"/>
  <c r="B25" i="13"/>
  <c r="E25" i="13"/>
  <c r="B26" i="13"/>
  <c r="B122" i="13"/>
  <c r="E122" i="13"/>
  <c r="B123" i="13"/>
  <c r="E123" i="13"/>
  <c r="B124" i="13"/>
  <c r="E124" i="13"/>
  <c r="B125" i="13"/>
  <c r="E125" i="13"/>
  <c r="B126" i="13"/>
  <c r="E126" i="13"/>
  <c r="B127" i="13"/>
  <c r="E127" i="13"/>
  <c r="B128" i="13"/>
  <c r="E128" i="13"/>
  <c r="B129" i="13"/>
  <c r="E129" i="13"/>
  <c r="B130" i="13"/>
  <c r="E130" i="13"/>
  <c r="B131" i="13"/>
  <c r="E131" i="13"/>
  <c r="B132" i="13"/>
  <c r="E132" i="13"/>
  <c r="B133" i="13"/>
  <c r="E133" i="13"/>
  <c r="B81" i="13"/>
  <c r="E81" i="13"/>
  <c r="B71" i="13"/>
  <c r="E71" i="13"/>
  <c r="B72" i="13"/>
  <c r="E72" i="13"/>
  <c r="B73" i="13"/>
  <c r="E73" i="13"/>
  <c r="B15" i="13"/>
  <c r="E15" i="13"/>
  <c r="B16" i="13"/>
  <c r="E16" i="13"/>
  <c r="B82" i="13"/>
  <c r="E82" i="13"/>
  <c r="B83" i="13"/>
  <c r="E83" i="13"/>
  <c r="B84" i="13"/>
  <c r="E84" i="13"/>
  <c r="B257" i="13"/>
  <c r="E257" i="13"/>
  <c r="B266" i="13" l="1"/>
  <c r="B267" i="13"/>
  <c r="B18" i="13"/>
  <c r="B212" i="13"/>
  <c r="B167" i="13"/>
  <c r="B168" i="13"/>
  <c r="B169" i="13"/>
  <c r="B165" i="13"/>
  <c r="B142" i="13"/>
  <c r="B62" i="13"/>
  <c r="B63" i="13"/>
  <c r="B64" i="13"/>
  <c r="B256" i="13"/>
  <c r="B6" i="13"/>
  <c r="B7" i="13"/>
  <c r="B55" i="13"/>
  <c r="B41" i="13"/>
  <c r="B213" i="13"/>
  <c r="B214" i="13"/>
  <c r="B215" i="13"/>
  <c r="B216" i="13"/>
  <c r="B57" i="13"/>
  <c r="B58" i="13"/>
  <c r="B100" i="13"/>
  <c r="B101" i="13"/>
  <c r="B102" i="13"/>
  <c r="B103" i="13"/>
  <c r="B104" i="13"/>
  <c r="B185" i="13"/>
  <c r="B186" i="13"/>
  <c r="B85" i="13"/>
  <c r="B160" i="13"/>
  <c r="B161" i="13"/>
  <c r="B162" i="13"/>
  <c r="B163" i="13"/>
  <c r="B164" i="13"/>
  <c r="B69" i="13"/>
  <c r="B70" i="13"/>
  <c r="B74" i="13"/>
  <c r="B75" i="13"/>
  <c r="B34" i="13"/>
  <c r="B35" i="13"/>
  <c r="B36" i="13"/>
  <c r="B37" i="13"/>
  <c r="B38" i="13"/>
  <c r="B39" i="13"/>
  <c r="B9" i="13"/>
  <c r="B10" i="13"/>
  <c r="B11" i="13"/>
  <c r="B12" i="13"/>
  <c r="B13" i="13"/>
  <c r="B271" i="13"/>
  <c r="B272" i="13"/>
  <c r="B3" i="13"/>
  <c r="B4" i="13"/>
  <c r="B5" i="13"/>
  <c r="B187" i="13"/>
  <c r="B188" i="13"/>
  <c r="B68" i="13"/>
  <c r="B42" i="13"/>
  <c r="B43" i="13"/>
  <c r="B44" i="13"/>
  <c r="B45" i="13"/>
  <c r="B46" i="13"/>
  <c r="B47" i="13"/>
  <c r="B48" i="13"/>
  <c r="B49" i="13"/>
  <c r="B50" i="13"/>
  <c r="B117" i="13"/>
  <c r="B118" i="13"/>
  <c r="B119" i="13"/>
  <c r="B120" i="13"/>
  <c r="B121" i="13"/>
  <c r="B115" i="13"/>
  <c r="B116" i="13"/>
  <c r="B77" i="13"/>
  <c r="B78" i="13"/>
  <c r="B79" i="13"/>
  <c r="B80" i="13"/>
  <c r="B27" i="13"/>
  <c r="B28" i="13"/>
  <c r="B29" i="13"/>
  <c r="B30" i="13"/>
  <c r="B31" i="13"/>
  <c r="B56" i="13"/>
  <c r="B14" i="13"/>
  <c r="B89" i="13"/>
  <c r="E7" i="14" l="1"/>
  <c r="E8" i="14"/>
  <c r="E9" i="14"/>
  <c r="E10" i="14"/>
  <c r="E11" i="14"/>
  <c r="E47" i="14"/>
  <c r="E48" i="14"/>
  <c r="E49" i="14"/>
  <c r="E53" i="14"/>
  <c r="E12" i="14"/>
  <c r="E50" i="14"/>
  <c r="E22" i="14"/>
  <c r="E23" i="14"/>
  <c r="E21" i="14"/>
  <c r="E17" i="14"/>
  <c r="E18" i="14"/>
  <c r="E19" i="14"/>
  <c r="E55" i="14"/>
  <c r="E56" i="14"/>
  <c r="E46" i="14"/>
  <c r="E15" i="14"/>
  <c r="E16" i="14"/>
  <c r="E14" i="14"/>
  <c r="E20" i="14"/>
  <c r="E52" i="14"/>
  <c r="E5" i="14"/>
  <c r="E26" i="14"/>
  <c r="E27" i="14"/>
  <c r="E28" i="14"/>
  <c r="E29" i="14"/>
  <c r="E268" i="13"/>
  <c r="E266" i="13"/>
  <c r="E267" i="13"/>
  <c r="E18" i="13"/>
  <c r="E212" i="13"/>
  <c r="E167" i="13"/>
  <c r="E168" i="13"/>
  <c r="E169" i="13"/>
  <c r="E165" i="13"/>
  <c r="E142" i="13"/>
  <c r="E62" i="13"/>
  <c r="E63" i="13"/>
  <c r="E64" i="13"/>
  <c r="E256" i="13"/>
  <c r="E6" i="13"/>
  <c r="E7" i="13"/>
  <c r="E55" i="13"/>
  <c r="E41" i="13"/>
  <c r="E213" i="13"/>
  <c r="E214" i="13"/>
  <c r="E215" i="13"/>
  <c r="E216" i="13"/>
  <c r="E57" i="13"/>
  <c r="E58" i="13"/>
  <c r="E100" i="13"/>
  <c r="E101" i="13"/>
  <c r="E102" i="13"/>
  <c r="E103" i="13"/>
  <c r="E104" i="13"/>
  <c r="E185" i="13"/>
  <c r="E186" i="13"/>
  <c r="E85" i="13"/>
  <c r="E160" i="13"/>
  <c r="E161" i="13"/>
  <c r="E162" i="13"/>
  <c r="E163" i="13"/>
  <c r="E164" i="13"/>
  <c r="E69" i="13"/>
  <c r="E70" i="13"/>
  <c r="E74" i="13"/>
  <c r="E75" i="13"/>
  <c r="E34" i="13"/>
  <c r="E35" i="13"/>
  <c r="E36" i="13"/>
  <c r="E37" i="13"/>
  <c r="E38" i="13"/>
  <c r="E39" i="13"/>
  <c r="E9" i="13"/>
  <c r="E10" i="13"/>
  <c r="E11" i="13"/>
  <c r="E12" i="13"/>
  <c r="E13" i="13"/>
  <c r="E271" i="13"/>
  <c r="E272" i="13"/>
  <c r="E3" i="13"/>
  <c r="E4" i="13"/>
  <c r="E5" i="13"/>
  <c r="E187" i="13"/>
  <c r="E188" i="13"/>
  <c r="E68" i="13"/>
  <c r="E42" i="13"/>
  <c r="E43" i="13"/>
  <c r="E44" i="13"/>
  <c r="E45" i="13"/>
  <c r="E46" i="13"/>
  <c r="E47" i="13"/>
  <c r="E48" i="13"/>
  <c r="E49" i="13"/>
  <c r="E50" i="13"/>
  <c r="E117" i="13"/>
  <c r="E118" i="13"/>
  <c r="E119" i="13"/>
  <c r="E120" i="13"/>
  <c r="E121" i="13"/>
  <c r="E115" i="13"/>
  <c r="E116" i="13"/>
  <c r="E77" i="13"/>
  <c r="E78" i="13"/>
  <c r="E79" i="13"/>
  <c r="E80" i="13"/>
  <c r="E27" i="13"/>
  <c r="E28" i="13"/>
  <c r="E29" i="13"/>
  <c r="E30" i="13"/>
  <c r="E31" i="13"/>
  <c r="E56" i="13"/>
  <c r="E14" i="13"/>
  <c r="E89" i="13"/>
  <c r="E32" i="12"/>
  <c r="E42" i="12"/>
  <c r="E107" i="12"/>
  <c r="E108" i="12"/>
  <c r="E109" i="12"/>
  <c r="E23" i="12"/>
  <c r="E79" i="12"/>
  <c r="E80" i="12"/>
  <c r="E116" i="12"/>
  <c r="E117" i="12"/>
  <c r="E118" i="12"/>
  <c r="E119" i="12"/>
  <c r="E120" i="12"/>
  <c r="E100" i="12"/>
  <c r="E101" i="12"/>
  <c r="E102" i="12"/>
  <c r="E70" i="12"/>
  <c r="E39" i="12"/>
  <c r="E175" i="12"/>
  <c r="E176" i="12"/>
  <c r="E157" i="12"/>
  <c r="E19" i="12"/>
  <c r="E65" i="12"/>
  <c r="E66" i="12"/>
  <c r="E67" i="12"/>
  <c r="E68" i="12"/>
  <c r="E69" i="12"/>
  <c r="E33" i="12"/>
  <c r="E34" i="12"/>
  <c r="E59" i="12"/>
  <c r="E111" i="12"/>
  <c r="E24" i="12"/>
  <c r="E25" i="12"/>
  <c r="E26" i="12"/>
  <c r="E27" i="12"/>
  <c r="E28" i="12"/>
  <c r="E3" i="12"/>
  <c r="E4" i="12"/>
  <c r="E5" i="12"/>
  <c r="E6" i="12"/>
  <c r="E64" i="12"/>
  <c r="E15" i="12"/>
  <c r="E16" i="12"/>
  <c r="E17" i="12"/>
  <c r="E18" i="12"/>
  <c r="E121" i="12"/>
  <c r="E122" i="12"/>
  <c r="E71" i="12"/>
  <c r="E136" i="12"/>
  <c r="E137" i="12"/>
  <c r="E138" i="12"/>
  <c r="E139" i="12"/>
  <c r="E35" i="12"/>
  <c r="E36" i="12"/>
  <c r="E37" i="12"/>
  <c r="E7" i="12"/>
  <c r="E8" i="12"/>
  <c r="E76" i="12"/>
  <c r="E77" i="12"/>
  <c r="E104" i="12"/>
  <c r="E105" i="12"/>
  <c r="E46" i="12"/>
  <c r="E53" i="12"/>
  <c r="E54" i="12"/>
  <c r="E55" i="12"/>
  <c r="E56" i="12"/>
  <c r="E57" i="12"/>
  <c r="E20" i="12"/>
  <c r="E134" i="12"/>
  <c r="E135" i="12"/>
  <c r="E74" i="12"/>
  <c r="E75" i="12"/>
  <c r="E63" i="12"/>
  <c r="E40" i="12"/>
  <c r="E158" i="12"/>
  <c r="E159" i="12"/>
  <c r="E160" i="12"/>
  <c r="E161" i="12"/>
  <c r="E90" i="12"/>
  <c r="E162" i="12"/>
  <c r="E163" i="12"/>
  <c r="E113" i="12"/>
  <c r="B150" i="12"/>
  <c r="B151" i="12"/>
  <c r="B152" i="12"/>
  <c r="B153" i="12"/>
  <c r="B154" i="12"/>
  <c r="B155" i="12"/>
  <c r="B156" i="12"/>
  <c r="B32" i="12"/>
  <c r="B42" i="12"/>
  <c r="B107" i="12"/>
  <c r="B108" i="12"/>
  <c r="B109" i="12"/>
  <c r="B23" i="12"/>
  <c r="B79" i="12"/>
  <c r="B80" i="12"/>
  <c r="B116" i="12"/>
  <c r="B117" i="12"/>
  <c r="B118" i="12"/>
  <c r="B119" i="12"/>
  <c r="B120" i="12"/>
  <c r="B100" i="12"/>
  <c r="B101" i="12"/>
  <c r="B102" i="12"/>
  <c r="B70" i="12"/>
  <c r="B39" i="12"/>
  <c r="B175" i="12"/>
  <c r="B176" i="12"/>
  <c r="B157" i="12"/>
  <c r="B19" i="12"/>
  <c r="B65" i="12"/>
  <c r="B66" i="12"/>
  <c r="B67" i="12"/>
  <c r="B68" i="12"/>
  <c r="B69" i="12"/>
  <c r="B33" i="12"/>
  <c r="B34" i="12"/>
  <c r="B59" i="12"/>
  <c r="B111" i="12"/>
  <c r="B24" i="12"/>
  <c r="B25" i="12"/>
  <c r="B26" i="12"/>
  <c r="B27" i="12"/>
  <c r="B28" i="12"/>
  <c r="B3" i="12"/>
  <c r="B4" i="12"/>
  <c r="B5" i="12"/>
  <c r="B6" i="12"/>
  <c r="B64" i="12"/>
  <c r="B15" i="12"/>
  <c r="B16" i="12"/>
  <c r="B17" i="12"/>
  <c r="B18" i="12"/>
  <c r="B121" i="12"/>
  <c r="B122" i="12"/>
  <c r="B71" i="12"/>
  <c r="B136" i="12"/>
  <c r="B137" i="12"/>
  <c r="B138" i="12"/>
  <c r="B139" i="12"/>
  <c r="B35" i="12"/>
  <c r="B36" i="12"/>
  <c r="B37" i="12"/>
  <c r="B7" i="12"/>
  <c r="B8" i="12"/>
  <c r="B76" i="12"/>
  <c r="B77" i="12"/>
  <c r="B104" i="12"/>
  <c r="B105" i="12"/>
  <c r="B46" i="12"/>
  <c r="B53" i="12"/>
  <c r="B54" i="12"/>
  <c r="B55" i="12"/>
  <c r="B56" i="12"/>
  <c r="B57" i="12"/>
  <c r="B20" i="12"/>
  <c r="B134" i="12"/>
  <c r="B135" i="12"/>
  <c r="B74" i="12"/>
  <c r="B75" i="12"/>
  <c r="B63" i="12"/>
  <c r="B40" i="12"/>
  <c r="B158" i="12"/>
  <c r="B159" i="12"/>
  <c r="B160" i="12"/>
  <c r="B161" i="12"/>
  <c r="B90" i="12"/>
  <c r="B162" i="12"/>
  <c r="B163" i="12"/>
  <c r="B113" i="12"/>
  <c r="F14" i="10" l="1"/>
  <c r="F15" i="10"/>
  <c r="F16" i="10"/>
  <c r="F17" i="10"/>
  <c r="F18" i="10"/>
  <c r="F19" i="10"/>
  <c r="F20" i="10"/>
  <c r="F21" i="10"/>
  <c r="F22" i="10"/>
  <c r="F23" i="10"/>
  <c r="F24" i="10"/>
  <c r="F25" i="10"/>
  <c r="F26" i="10"/>
  <c r="F27" i="10"/>
  <c r="F28" i="10"/>
  <c r="F29" i="10"/>
  <c r="F30" i="10"/>
  <c r="F31" i="10"/>
  <c r="F32" i="10"/>
  <c r="F33" i="10"/>
  <c r="F34" i="10"/>
  <c r="F35" i="10"/>
  <c r="F36" i="10"/>
  <c r="F37" i="10"/>
  <c r="F38" i="10"/>
  <c r="F39" i="10"/>
  <c r="F40" i="10"/>
  <c r="F41" i="10"/>
  <c r="F42" i="10"/>
  <c r="F43" i="10"/>
  <c r="F44" i="10"/>
  <c r="F45" i="10"/>
  <c r="F46" i="10"/>
  <c r="F47" i="10"/>
  <c r="F48" i="10"/>
  <c r="F49" i="10"/>
  <c r="F50" i="10"/>
  <c r="F51" i="10"/>
  <c r="F52" i="10"/>
  <c r="F53" i="10"/>
  <c r="F54" i="10"/>
  <c r="F55" i="10"/>
  <c r="F56" i="10"/>
  <c r="F57" i="10"/>
  <c r="F58" i="10"/>
  <c r="F59" i="10"/>
  <c r="F60" i="10"/>
  <c r="F61" i="10"/>
  <c r="F62" i="10"/>
  <c r="F63" i="10"/>
  <c r="F64" i="10"/>
  <c r="F65" i="10"/>
  <c r="F66" i="10"/>
  <c r="F67" i="10"/>
  <c r="F68" i="10"/>
  <c r="F69" i="10"/>
  <c r="F70" i="10"/>
  <c r="F71" i="10"/>
  <c r="F72" i="10"/>
  <c r="F73" i="10"/>
  <c r="F74" i="10"/>
  <c r="F75" i="10"/>
  <c r="F76" i="10"/>
  <c r="F77" i="10"/>
  <c r="F78" i="10"/>
  <c r="F79" i="10"/>
  <c r="F80" i="10"/>
  <c r="F81" i="10"/>
  <c r="F82" i="10"/>
  <c r="F83" i="10"/>
  <c r="F84" i="10"/>
  <c r="F85" i="10"/>
  <c r="F86" i="10"/>
  <c r="F87" i="10"/>
  <c r="F88" i="10"/>
  <c r="F89" i="10"/>
  <c r="F90" i="10"/>
  <c r="F91" i="10"/>
  <c r="F92" i="10"/>
  <c r="F93" i="10"/>
  <c r="F94" i="10"/>
  <c r="F95" i="10"/>
  <c r="F96" i="10"/>
  <c r="F97" i="10"/>
  <c r="F98" i="10"/>
  <c r="F99" i="10"/>
  <c r="F100" i="10"/>
  <c r="F101" i="10"/>
  <c r="F102" i="10"/>
  <c r="F103" i="10"/>
  <c r="F104" i="10"/>
  <c r="F105" i="10"/>
  <c r="F106" i="10"/>
  <c r="F107" i="10"/>
  <c r="F108" i="10"/>
  <c r="F109" i="10"/>
  <c r="F110" i="10"/>
  <c r="F111" i="10"/>
  <c r="F112" i="10"/>
  <c r="F113" i="10"/>
  <c r="F114" i="10"/>
  <c r="F115" i="10"/>
  <c r="F116" i="10"/>
  <c r="F117" i="10"/>
  <c r="F118" i="10"/>
  <c r="F119" i="10"/>
  <c r="F120" i="10"/>
  <c r="F121" i="10"/>
  <c r="F122" i="10"/>
  <c r="F123" i="10"/>
  <c r="F124" i="10"/>
  <c r="F125" i="10"/>
  <c r="F126" i="10"/>
  <c r="F127" i="10"/>
  <c r="F128" i="10"/>
  <c r="F129" i="10"/>
  <c r="F130" i="10"/>
  <c r="F131" i="10"/>
  <c r="F132" i="10"/>
  <c r="F133" i="10"/>
  <c r="F134" i="10"/>
  <c r="F135" i="10"/>
  <c r="F136" i="10"/>
  <c r="F137" i="10"/>
  <c r="F138" i="10"/>
  <c r="F139" i="10"/>
  <c r="F140" i="10"/>
  <c r="F141" i="10"/>
  <c r="F142" i="10"/>
  <c r="F143" i="10"/>
  <c r="F144" i="10"/>
  <c r="F145" i="10"/>
  <c r="F146" i="10"/>
  <c r="F147" i="10"/>
  <c r="F13" i="10"/>
  <c r="F12" i="10"/>
  <c r="F11" i="10"/>
  <c r="E14" i="10"/>
  <c r="E15" i="10"/>
  <c r="E16" i="10"/>
  <c r="E17" i="10"/>
  <c r="E18" i="10"/>
  <c r="E19" i="10"/>
  <c r="E20" i="10"/>
  <c r="E21" i="10"/>
  <c r="E24" i="10"/>
  <c r="E25" i="10"/>
  <c r="E26" i="10"/>
  <c r="E27" i="10"/>
  <c r="E28" i="10"/>
  <c r="E29" i="10"/>
  <c r="E30" i="10"/>
  <c r="E31" i="10"/>
  <c r="E32" i="10"/>
  <c r="E33" i="10"/>
  <c r="E34" i="10"/>
  <c r="E35" i="10"/>
  <c r="E36" i="10"/>
  <c r="E37" i="10"/>
  <c r="E38" i="10"/>
  <c r="E39" i="10"/>
  <c r="E40" i="10"/>
  <c r="E41" i="10"/>
  <c r="E42" i="10"/>
  <c r="E43" i="10"/>
  <c r="E44" i="10"/>
  <c r="E45" i="10"/>
  <c r="E46" i="10"/>
  <c r="E47" i="10"/>
  <c r="E48" i="10"/>
  <c r="E49" i="10"/>
  <c r="E50" i="10"/>
  <c r="E51" i="10"/>
  <c r="E52" i="10"/>
  <c r="E53" i="10"/>
  <c r="E54" i="10"/>
  <c r="E55" i="10"/>
  <c r="E56" i="10"/>
  <c r="E57" i="10"/>
  <c r="E58" i="10"/>
  <c r="E59" i="10"/>
  <c r="E60" i="10"/>
  <c r="E61" i="10"/>
  <c r="E62" i="10"/>
  <c r="E63" i="10"/>
  <c r="E64" i="10"/>
  <c r="E65" i="10"/>
  <c r="E66" i="10"/>
  <c r="E67" i="10"/>
  <c r="E68" i="10"/>
  <c r="E69" i="10"/>
  <c r="E70" i="10"/>
  <c r="E71" i="10"/>
  <c r="E72" i="10"/>
  <c r="E73" i="10"/>
  <c r="E74" i="10"/>
  <c r="E75" i="10"/>
  <c r="E76" i="10"/>
  <c r="E77" i="10"/>
  <c r="E78" i="10"/>
  <c r="E79" i="10"/>
  <c r="E80" i="10"/>
  <c r="E81" i="10"/>
  <c r="E82" i="10"/>
  <c r="E83" i="10"/>
  <c r="E84" i="10"/>
  <c r="E85" i="10"/>
  <c r="E86" i="10"/>
  <c r="E87" i="10"/>
  <c r="E88" i="10"/>
  <c r="E89" i="10"/>
  <c r="E90" i="10"/>
  <c r="E91" i="10"/>
  <c r="E92" i="10"/>
  <c r="E93" i="10"/>
  <c r="E94" i="10"/>
  <c r="E95" i="10"/>
  <c r="E96" i="10"/>
  <c r="E97" i="10"/>
  <c r="E98" i="10"/>
  <c r="E99" i="10"/>
  <c r="E100" i="10"/>
  <c r="E101" i="10"/>
  <c r="E102" i="10"/>
  <c r="E103" i="10"/>
  <c r="E104" i="10"/>
  <c r="E105" i="10"/>
  <c r="E106" i="10"/>
  <c r="E107" i="10"/>
  <c r="E108" i="10"/>
  <c r="E109" i="10"/>
  <c r="E110" i="10"/>
  <c r="E111" i="10"/>
  <c r="E112" i="10"/>
  <c r="E113" i="10"/>
  <c r="E114" i="10"/>
  <c r="E115" i="10"/>
  <c r="E116" i="10"/>
  <c r="E117" i="10"/>
  <c r="E118" i="10"/>
  <c r="E119" i="10"/>
  <c r="E120" i="10"/>
  <c r="E121" i="10"/>
  <c r="E122" i="10"/>
  <c r="E123" i="10"/>
  <c r="E124" i="10"/>
  <c r="E125" i="10"/>
  <c r="E126" i="10"/>
  <c r="E127" i="10"/>
  <c r="E128" i="10"/>
  <c r="E129" i="10"/>
  <c r="E130" i="10"/>
  <c r="E131" i="10"/>
  <c r="E132" i="10"/>
  <c r="E133" i="10"/>
  <c r="E134" i="10"/>
  <c r="E135" i="10"/>
  <c r="E136" i="10"/>
  <c r="E137" i="10"/>
  <c r="E138" i="10"/>
  <c r="E139" i="10"/>
  <c r="E140" i="10"/>
  <c r="E141" i="10"/>
  <c r="E142" i="10"/>
  <c r="E143" i="10"/>
  <c r="E144" i="10"/>
  <c r="E145" i="10"/>
  <c r="E146" i="10"/>
  <c r="E147" i="10"/>
  <c r="E11" i="10"/>
  <c r="E13" i="10"/>
  <c r="E12" i="10"/>
  <c r="D14" i="10"/>
  <c r="D15" i="10"/>
  <c r="D16" i="10"/>
  <c r="D17" i="10"/>
  <c r="D18" i="10"/>
  <c r="D19" i="10"/>
  <c r="D20" i="10"/>
  <c r="D21" i="10"/>
  <c r="D22" i="10"/>
  <c r="D23" i="10"/>
  <c r="D24" i="10"/>
  <c r="D25" i="10"/>
  <c r="D26" i="10"/>
  <c r="D27" i="10"/>
  <c r="D28" i="10"/>
  <c r="D29" i="10"/>
  <c r="D30" i="10"/>
  <c r="D31" i="10"/>
  <c r="D32" i="10"/>
  <c r="D33" i="10"/>
  <c r="D34" i="10"/>
  <c r="D35" i="10"/>
  <c r="D36" i="10"/>
  <c r="D37" i="10"/>
  <c r="D38" i="10"/>
  <c r="D39" i="10"/>
  <c r="D40" i="10"/>
  <c r="D41" i="10"/>
  <c r="D42" i="10"/>
  <c r="D43" i="10"/>
  <c r="D44" i="10"/>
  <c r="D45" i="10"/>
  <c r="D46" i="10"/>
  <c r="D47" i="10"/>
  <c r="D48" i="10"/>
  <c r="D49" i="10"/>
  <c r="D50" i="10"/>
  <c r="D51" i="10"/>
  <c r="D52" i="10"/>
  <c r="D53" i="10"/>
  <c r="D54" i="10"/>
  <c r="D55" i="10"/>
  <c r="D56" i="10"/>
  <c r="D57" i="10"/>
  <c r="D58" i="10"/>
  <c r="D59" i="10"/>
  <c r="D60" i="10"/>
  <c r="D61" i="10"/>
  <c r="D62" i="10"/>
  <c r="D63" i="10"/>
  <c r="D64" i="10"/>
  <c r="D65" i="10"/>
  <c r="D66" i="10"/>
  <c r="D67" i="10"/>
  <c r="D68" i="10"/>
  <c r="D69" i="10"/>
  <c r="D70" i="10"/>
  <c r="D71" i="10"/>
  <c r="D72" i="10"/>
  <c r="D73" i="10"/>
  <c r="D74" i="10"/>
  <c r="D75" i="10"/>
  <c r="D76" i="10"/>
  <c r="D77" i="10"/>
  <c r="D78" i="10"/>
  <c r="D79" i="10"/>
  <c r="D80" i="10"/>
  <c r="D81" i="10"/>
  <c r="D82" i="10"/>
  <c r="D83" i="10"/>
  <c r="D84" i="10"/>
  <c r="D85" i="10"/>
  <c r="D86" i="10"/>
  <c r="D87" i="10"/>
  <c r="D88" i="10"/>
  <c r="D89" i="10"/>
  <c r="D90" i="10"/>
  <c r="D91" i="10"/>
  <c r="D92" i="10"/>
  <c r="D93" i="10"/>
  <c r="D94" i="10"/>
  <c r="D95" i="10"/>
  <c r="D96" i="10"/>
  <c r="D97" i="10"/>
  <c r="D98" i="10"/>
  <c r="D99" i="10"/>
  <c r="D100" i="10"/>
  <c r="D101" i="10"/>
  <c r="D102" i="10"/>
  <c r="D103" i="10"/>
  <c r="D104" i="10"/>
  <c r="D105" i="10"/>
  <c r="D106" i="10"/>
  <c r="D107" i="10"/>
  <c r="D108" i="10"/>
  <c r="D109" i="10"/>
  <c r="D110" i="10"/>
  <c r="D111" i="10"/>
  <c r="D112" i="10"/>
  <c r="D113" i="10"/>
  <c r="D114" i="10"/>
  <c r="D115" i="10"/>
  <c r="D116" i="10"/>
  <c r="D117" i="10"/>
  <c r="D118" i="10"/>
  <c r="D119" i="10"/>
  <c r="D120" i="10"/>
  <c r="D121" i="10"/>
  <c r="D122" i="10"/>
  <c r="D123" i="10"/>
  <c r="D124" i="10"/>
  <c r="D125" i="10"/>
  <c r="D126" i="10"/>
  <c r="D127" i="10"/>
  <c r="D128" i="10"/>
  <c r="D129" i="10"/>
  <c r="D130" i="10"/>
  <c r="D131" i="10"/>
  <c r="D132" i="10"/>
  <c r="D133" i="10"/>
  <c r="D134" i="10"/>
  <c r="D135" i="10"/>
  <c r="D136" i="10"/>
  <c r="D137" i="10"/>
  <c r="D138" i="10"/>
  <c r="D139" i="10"/>
  <c r="D140" i="10"/>
  <c r="D141" i="10"/>
  <c r="D142" i="10"/>
  <c r="D143" i="10"/>
  <c r="D144" i="10"/>
  <c r="D145" i="10"/>
  <c r="D146" i="10"/>
  <c r="D147" i="10"/>
  <c r="C14" i="10"/>
  <c r="C15" i="10"/>
  <c r="C16" i="10"/>
  <c r="C17" i="10"/>
  <c r="C18" i="10"/>
  <c r="C19" i="10"/>
  <c r="C20" i="10"/>
  <c r="C21" i="10"/>
  <c r="C22" i="10"/>
  <c r="C23" i="10"/>
  <c r="C24" i="10"/>
  <c r="C25" i="10"/>
  <c r="C26" i="10"/>
  <c r="C27" i="10"/>
  <c r="C28" i="10"/>
  <c r="C29" i="10"/>
  <c r="C30" i="10"/>
  <c r="C31" i="10"/>
  <c r="C32" i="10"/>
  <c r="C33" i="10"/>
  <c r="C34" i="10"/>
  <c r="C35" i="10"/>
  <c r="C36" i="10"/>
  <c r="C37" i="10"/>
  <c r="C38" i="10"/>
  <c r="C39" i="10"/>
  <c r="C40" i="10"/>
  <c r="C41" i="10"/>
  <c r="C42" i="10"/>
  <c r="C43" i="10"/>
  <c r="C44" i="10"/>
  <c r="C45" i="10"/>
  <c r="C46" i="10"/>
  <c r="C47" i="10"/>
  <c r="C48" i="10"/>
  <c r="C49" i="10"/>
  <c r="C50" i="10"/>
  <c r="C51" i="10"/>
  <c r="C52" i="10"/>
  <c r="C53" i="10"/>
  <c r="C54" i="10"/>
  <c r="C55" i="10"/>
  <c r="C56" i="10"/>
  <c r="C57" i="10"/>
  <c r="C58" i="10"/>
  <c r="C59" i="10"/>
  <c r="C60" i="10"/>
  <c r="C61" i="10"/>
  <c r="C62" i="10"/>
  <c r="C63" i="10"/>
  <c r="C64" i="10"/>
  <c r="C65" i="10"/>
  <c r="C66" i="10"/>
  <c r="C67" i="10"/>
  <c r="C68" i="10"/>
  <c r="C69" i="10"/>
  <c r="C70" i="10"/>
  <c r="C71" i="10"/>
  <c r="C72" i="10"/>
  <c r="C73" i="10"/>
  <c r="C74" i="10"/>
  <c r="C75" i="10"/>
  <c r="C76" i="10"/>
  <c r="C77" i="10"/>
  <c r="C78" i="10"/>
  <c r="C79" i="10"/>
  <c r="C80" i="10"/>
  <c r="C81" i="10"/>
  <c r="C82" i="10"/>
  <c r="C83" i="10"/>
  <c r="C84" i="10"/>
  <c r="C85" i="10"/>
  <c r="C86" i="10"/>
  <c r="C87" i="10"/>
  <c r="C88" i="10"/>
  <c r="C89" i="10"/>
  <c r="C90" i="10"/>
  <c r="C91" i="10"/>
  <c r="C92" i="10"/>
  <c r="C93" i="10"/>
  <c r="C94" i="10"/>
  <c r="C95" i="10"/>
  <c r="C96" i="10"/>
  <c r="C97" i="10"/>
  <c r="C98" i="10"/>
  <c r="C99" i="10"/>
  <c r="C100" i="10"/>
  <c r="C101" i="10"/>
  <c r="C102" i="10"/>
  <c r="C103" i="10"/>
  <c r="C104" i="10"/>
  <c r="C105" i="10"/>
  <c r="C106" i="10"/>
  <c r="C107" i="10"/>
  <c r="C108" i="10"/>
  <c r="C109" i="10"/>
  <c r="C110" i="10"/>
  <c r="C111" i="10"/>
  <c r="C112" i="10"/>
  <c r="C113" i="10"/>
  <c r="C114" i="10"/>
  <c r="C115" i="10"/>
  <c r="C116" i="10"/>
  <c r="C117" i="10"/>
  <c r="C118" i="10"/>
  <c r="C119" i="10"/>
  <c r="C120" i="10"/>
  <c r="C121" i="10"/>
  <c r="C122" i="10"/>
  <c r="C123" i="10"/>
  <c r="C124" i="10"/>
  <c r="C125" i="10"/>
  <c r="C126" i="10"/>
  <c r="C127" i="10"/>
  <c r="C128" i="10"/>
  <c r="C129" i="10"/>
  <c r="C130" i="10"/>
  <c r="C131" i="10"/>
  <c r="C132" i="10"/>
  <c r="C133" i="10"/>
  <c r="C134" i="10"/>
  <c r="C135" i="10"/>
  <c r="C136" i="10"/>
  <c r="C137" i="10"/>
  <c r="C138" i="10"/>
  <c r="C139" i="10"/>
  <c r="C140" i="10"/>
  <c r="C141" i="10"/>
  <c r="C142" i="10"/>
  <c r="C143" i="10"/>
  <c r="C144" i="10"/>
  <c r="C145" i="10"/>
  <c r="C146" i="10"/>
  <c r="C147" i="10"/>
  <c r="D13" i="10"/>
  <c r="D12" i="10"/>
  <c r="D11" i="10"/>
  <c r="C13" i="10"/>
  <c r="C12" i="10"/>
  <c r="C11" i="10"/>
  <c r="E3" i="10" l="1"/>
  <c r="H3" i="10" s="1"/>
  <c r="D5" i="10"/>
  <c r="G5" i="10" s="1"/>
  <c r="E4" i="10"/>
  <c r="H4" i="10" s="1"/>
  <c r="D6" i="10"/>
  <c r="G14" i="10"/>
  <c r="G13" i="10"/>
  <c r="G12" i="10"/>
  <c r="G11" i="10"/>
  <c r="D2" i="10" l="1"/>
  <c r="B9" i="15"/>
  <c r="B3" i="14"/>
  <c r="B4" i="14"/>
  <c r="B51" i="14"/>
  <c r="B25" i="14"/>
  <c r="B54" i="14"/>
  <c r="B6" i="14"/>
  <c r="E4" i="14"/>
  <c r="E51" i="14"/>
  <c r="E25" i="14"/>
  <c r="E54" i="14"/>
  <c r="E6" i="14"/>
  <c r="E3" i="14"/>
  <c r="B52" i="13"/>
  <c r="E53" i="13"/>
  <c r="E33" i="13"/>
  <c r="E19" i="13"/>
  <c r="E20" i="13"/>
  <c r="E21" i="13"/>
  <c r="E22" i="13"/>
  <c r="E23" i="13"/>
  <c r="E8" i="13"/>
  <c r="E52" i="13"/>
  <c r="B53" i="13"/>
  <c r="B33" i="13"/>
  <c r="B19" i="13"/>
  <c r="B20" i="13"/>
  <c r="B21" i="13"/>
  <c r="B22" i="13"/>
  <c r="B23" i="13"/>
  <c r="B8" i="13"/>
  <c r="B268" i="13"/>
  <c r="B11" i="12"/>
  <c r="E12" i="12"/>
  <c r="E13" i="12"/>
  <c r="E14" i="12"/>
  <c r="E150" i="12"/>
  <c r="E151" i="12"/>
  <c r="E152" i="12"/>
  <c r="E153" i="12"/>
  <c r="E154" i="12"/>
  <c r="E155" i="12"/>
  <c r="E156" i="12"/>
  <c r="E11" i="12"/>
  <c r="B12" i="12"/>
  <c r="B13" i="12"/>
  <c r="B14" i="12"/>
  <c r="G15" i="10" l="1"/>
  <c r="G16" i="10"/>
  <c r="G21" i="10"/>
  <c r="G22" i="10"/>
  <c r="G23" i="10"/>
  <c r="G24" i="10"/>
  <c r="G28" i="10"/>
  <c r="G29" i="10"/>
  <c r="G30" i="10"/>
  <c r="G31" i="10"/>
  <c r="G32" i="10"/>
  <c r="G36" i="10"/>
  <c r="G37" i="10"/>
  <c r="G38" i="10"/>
  <c r="G39" i="10"/>
  <c r="G40" i="10"/>
  <c r="G44" i="10"/>
  <c r="G45" i="10"/>
  <c r="G46" i="10"/>
  <c r="G47" i="10"/>
  <c r="G48" i="10"/>
  <c r="G52" i="10"/>
  <c r="G53" i="10"/>
  <c r="G54" i="10"/>
  <c r="G55" i="10"/>
  <c r="G56" i="10"/>
  <c r="G60" i="10"/>
  <c r="G61" i="10"/>
  <c r="G62" i="10"/>
  <c r="G63" i="10"/>
  <c r="G64" i="10"/>
  <c r="G68" i="10"/>
  <c r="G69" i="10"/>
  <c r="G70" i="10"/>
  <c r="G71" i="10"/>
  <c r="G72" i="10"/>
  <c r="G76" i="10"/>
  <c r="G77" i="10"/>
  <c r="G78" i="10"/>
  <c r="G79" i="10"/>
  <c r="G80" i="10"/>
  <c r="G84" i="10"/>
  <c r="G85" i="10"/>
  <c r="G86" i="10"/>
  <c r="G87" i="10"/>
  <c r="G88" i="10"/>
  <c r="G92" i="10"/>
  <c r="G94" i="10"/>
  <c r="G95" i="10"/>
  <c r="G96" i="10"/>
  <c r="G100" i="10"/>
  <c r="G102" i="10"/>
  <c r="G103" i="10"/>
  <c r="G104" i="10"/>
  <c r="G108" i="10"/>
  <c r="G110" i="10"/>
  <c r="G111" i="10"/>
  <c r="G112" i="10"/>
  <c r="G116" i="10"/>
  <c r="G118" i="10"/>
  <c r="G119" i="10"/>
  <c r="G120" i="10"/>
  <c r="G124" i="10"/>
  <c r="G126" i="10"/>
  <c r="G127" i="10"/>
  <c r="G128" i="10"/>
  <c r="G132" i="10"/>
  <c r="G136" i="10"/>
  <c r="G144" i="10"/>
  <c r="G74" i="10" l="1"/>
  <c r="G66" i="10"/>
  <c r="G58" i="10"/>
  <c r="G50" i="10"/>
  <c r="G42" i="10"/>
  <c r="G34" i="10"/>
  <c r="G26" i="10"/>
  <c r="G18" i="10"/>
  <c r="G114" i="10"/>
  <c r="G98" i="10"/>
  <c r="G90" i="10"/>
  <c r="G82" i="10"/>
  <c r="G140" i="10"/>
  <c r="G139" i="10"/>
  <c r="G131" i="10"/>
  <c r="G123" i="10"/>
  <c r="G115" i="10"/>
  <c r="G107" i="10"/>
  <c r="G99" i="10"/>
  <c r="G91" i="10"/>
  <c r="G83" i="10"/>
  <c r="G75" i="10"/>
  <c r="G67" i="10"/>
  <c r="G59" i="10"/>
  <c r="G51" i="10"/>
  <c r="G43" i="10"/>
  <c r="G35" i="10"/>
  <c r="G27" i="10"/>
  <c r="G19" i="10"/>
  <c r="G106" i="10"/>
  <c r="G147" i="10"/>
  <c r="G138" i="10"/>
  <c r="G130" i="10"/>
  <c r="G122" i="10"/>
  <c r="G145" i="10"/>
  <c r="G137" i="10"/>
  <c r="G129" i="10"/>
  <c r="G121" i="10"/>
  <c r="G113" i="10"/>
  <c r="G105" i="10"/>
  <c r="G97" i="10"/>
  <c r="G89" i="10"/>
  <c r="G81" i="10"/>
  <c r="G73" i="10"/>
  <c r="G65" i="10"/>
  <c r="G57" i="10"/>
  <c r="G49" i="10"/>
  <c r="G41" i="10"/>
  <c r="G33" i="10"/>
  <c r="G25" i="10"/>
  <c r="G17" i="10"/>
  <c r="G141" i="10"/>
  <c r="G133" i="10"/>
  <c r="G125" i="10"/>
  <c r="G117" i="10"/>
  <c r="G109" i="10"/>
  <c r="G101" i="10"/>
  <c r="G93" i="10"/>
  <c r="G143" i="10"/>
  <c r="G135" i="10"/>
  <c r="G20" i="10"/>
  <c r="G142" i="10"/>
  <c r="G134" i="10"/>
  <c r="G146"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8" authorId="0" shapeId="0" xr:uid="{04593CA4-E041-4B1C-B384-764FAA28DBDF}">
      <text>
        <r>
          <rPr>
            <b/>
            <sz val="9"/>
            <color indexed="81"/>
            <rFont val="MS P ゴシック"/>
            <family val="3"/>
            <charset val="128"/>
          </rPr>
          <t>取り下げ理由:</t>
        </r>
        <r>
          <rPr>
            <sz val="9"/>
            <color indexed="81"/>
            <rFont val="MS P ゴシック"/>
            <family val="3"/>
            <charset val="128"/>
          </rPr>
          <t xml:space="preserve">
・当該提案技術に使用する体外診断用医薬品については、製造販売企業の申請に基づき、本年９月１５日の中医協総会で了承され、保険適用される見込みとなった
・保険適用される見込みの内容は、当該医療技術評価提案書の内容と同じである</t>
        </r>
      </text>
    </comment>
    <comment ref="C27" authorId="0" shapeId="0" xr:uid="{9D46779A-8991-4ADB-AC60-80BCA99415DE}">
      <text>
        <r>
          <rPr>
            <b/>
            <sz val="9"/>
            <color indexed="81"/>
            <rFont val="MS P ゴシック"/>
            <family val="3"/>
            <charset val="128"/>
          </rPr>
          <t>取り下げ理由:</t>
        </r>
        <r>
          <rPr>
            <sz val="9"/>
            <color indexed="81"/>
            <rFont val="MS P ゴシック"/>
            <family val="3"/>
            <charset val="128"/>
          </rPr>
          <t xml:space="preserve">
・当該提案技術に使用する体外診断用医薬品については、製造販売企業の申請に基づき、本年５月１２日の中医協総会で了承され、６月１日より保険適用となった。
・保険適用された内容は、当該医療技術評価提案書の内容と同じである。</t>
        </r>
      </text>
    </comment>
    <comment ref="C57" authorId="0" shapeId="0" xr:uid="{ECB1A447-3C7F-459C-90BC-1807166E31B7}">
      <text>
        <r>
          <rPr>
            <b/>
            <sz val="9"/>
            <color indexed="81"/>
            <rFont val="MS P ゴシック"/>
            <family val="3"/>
            <charset val="128"/>
          </rPr>
          <t>取り下げ理由:</t>
        </r>
        <r>
          <rPr>
            <sz val="9"/>
            <color indexed="81"/>
            <rFont val="MS P ゴシック"/>
            <family val="3"/>
            <charset val="128"/>
          </rPr>
          <t xml:space="preserve">
・当該提案技術に使用する体外診断用医薬品について、製造販売企業の申請に基づき、本年８月４日の中医協総会で了承され、９月１日から保険適用となった。
・保険適用された内容（対象患者や使用方法等）は、当該医療技術評価提案書の内容は同じである。
</t>
        </r>
      </text>
    </comment>
  </commentList>
</comments>
</file>

<file path=xl/sharedStrings.xml><?xml version="1.0" encoding="utf-8"?>
<sst xmlns="http://schemas.openxmlformats.org/spreadsheetml/2006/main" count="4092" uniqueCount="1871">
  <si>
    <t>共同提案学会名</t>
    <rPh sb="0" eb="2">
      <t>キョウドウ</t>
    </rPh>
    <rPh sb="2" eb="4">
      <t>テイアン</t>
    </rPh>
    <rPh sb="4" eb="6">
      <t>ガッカイ</t>
    </rPh>
    <rPh sb="6" eb="7">
      <t>メイ</t>
    </rPh>
    <phoneticPr fontId="1"/>
  </si>
  <si>
    <t>提出学会名</t>
    <rPh sb="0" eb="2">
      <t>テイシュツ</t>
    </rPh>
    <rPh sb="2" eb="4">
      <t>ガッカイ</t>
    </rPh>
    <rPh sb="4" eb="5">
      <t>メイ</t>
    </rPh>
    <phoneticPr fontId="1"/>
  </si>
  <si>
    <t>学会番号</t>
    <rPh sb="0" eb="2">
      <t>ガッカイ</t>
    </rPh>
    <rPh sb="2" eb="4">
      <t>バンゴウ</t>
    </rPh>
    <phoneticPr fontId="4"/>
  </si>
  <si>
    <t>学会名</t>
    <rPh sb="0" eb="2">
      <t>ガッカイ</t>
    </rPh>
    <rPh sb="2" eb="3">
      <t>メイ</t>
    </rPh>
    <phoneticPr fontId="4"/>
  </si>
  <si>
    <t>日本アフェレシス学会</t>
  </si>
  <si>
    <t>日本アルコール・アディクション医学会</t>
  </si>
  <si>
    <t>日本アレルギー学会</t>
  </si>
  <si>
    <t>日本医学放射線学会</t>
  </si>
  <si>
    <t>日本胃癌学会</t>
  </si>
  <si>
    <t>日本移植学会</t>
  </si>
  <si>
    <t>日本医真菌学会</t>
  </si>
  <si>
    <t>日本遺伝カウンセリング学会</t>
  </si>
  <si>
    <t>日本遺伝子診療学会</t>
  </si>
  <si>
    <t>日本運動器科学会</t>
  </si>
  <si>
    <t>日本温泉気候物理医学会</t>
  </si>
  <si>
    <t>日本化学療法学会</t>
  </si>
  <si>
    <t>日本カプセル内視鏡学会</t>
  </si>
  <si>
    <t>日本感染症学会</t>
  </si>
  <si>
    <t>日本核医学会</t>
  </si>
  <si>
    <t>日本環境感染学会</t>
  </si>
  <si>
    <t>日本肝臓学会</t>
  </si>
  <si>
    <t>日本緩和医療学会</t>
  </si>
  <si>
    <t>日本眼科学会</t>
  </si>
  <si>
    <t>日本癌治療学会</t>
  </si>
  <si>
    <t>日本外来小児科学会</t>
  </si>
  <si>
    <t>日本急性血液浄化学会</t>
  </si>
  <si>
    <t>日本血液学会</t>
  </si>
  <si>
    <t>日本血栓止血学会</t>
  </si>
  <si>
    <t>日本高血圧学会</t>
  </si>
  <si>
    <t>日本高次脳機能障害学会</t>
  </si>
  <si>
    <t>日本呼吸器学会</t>
  </si>
  <si>
    <t>日本呼吸器内視鏡学会</t>
  </si>
  <si>
    <t>日本呼吸ケア・リハビリテーション学会</t>
  </si>
  <si>
    <t>日本骨粗鬆症学会</t>
  </si>
  <si>
    <t>日本産婦人科医会</t>
  </si>
  <si>
    <t>日本産科婦人科学会</t>
  </si>
  <si>
    <t>日本周産期・新生児医学会</t>
  </si>
  <si>
    <t>日本消化管学会</t>
  </si>
  <si>
    <t>日本消化器病学会</t>
  </si>
  <si>
    <t>日本消化器内視鏡学会</t>
  </si>
  <si>
    <t>日本磁気共鳴医学会</t>
  </si>
  <si>
    <t>日本児童青年精神医学会</t>
  </si>
  <si>
    <t>日本循環器学会</t>
  </si>
  <si>
    <t>日本自律神経学会</t>
  </si>
  <si>
    <t>日本小児科医会</t>
  </si>
  <si>
    <t>日本小児科学会</t>
  </si>
  <si>
    <t>日本小児アレルギー学会</t>
  </si>
  <si>
    <t>日本小児栄養消化器肝臓学会</t>
  </si>
  <si>
    <t>日本小児感染症学会</t>
  </si>
  <si>
    <t>日本小児血液・がん学会</t>
  </si>
  <si>
    <t>日本小児救急医学会</t>
  </si>
  <si>
    <t>日本小児呼吸器学会</t>
  </si>
  <si>
    <t>日本小児神経学会</t>
  </si>
  <si>
    <t>日本小児心身医学会</t>
  </si>
  <si>
    <t>日本小児循環器学会</t>
  </si>
  <si>
    <t>日本小児腎臓病学会</t>
  </si>
  <si>
    <t>日本小児精神神経学会</t>
  </si>
  <si>
    <t>日本小児内分泌学会</t>
  </si>
  <si>
    <t>日本小児リウマチ学会</t>
  </si>
  <si>
    <t>日本女性心身医学会</t>
  </si>
  <si>
    <t>日本女性医学学会</t>
  </si>
  <si>
    <t>日本心エコー図学会</t>
  </si>
  <si>
    <t>日本神経学会</t>
  </si>
  <si>
    <t>日本神経治療学会</t>
  </si>
  <si>
    <t>日本神経免疫学会</t>
  </si>
  <si>
    <t>日本心身医学会</t>
  </si>
  <si>
    <t>日本新生児成育医学会</t>
  </si>
  <si>
    <t>日本心臓血管内視鏡学会</t>
  </si>
  <si>
    <t>日本心臓病学会</t>
  </si>
  <si>
    <t>日本心臓リハビリテーション学会</t>
  </si>
  <si>
    <t>日本心血管インターベンション治療学会</t>
  </si>
  <si>
    <t>日本心不全学会</t>
  </si>
  <si>
    <t>日本心療内科学会</t>
  </si>
  <si>
    <t>日本腎臓学会</t>
  </si>
  <si>
    <t>日本腎臓リハビリテーション学会</t>
  </si>
  <si>
    <t>日本人類遺伝学会</t>
  </si>
  <si>
    <t>日本睡眠学会</t>
  </si>
  <si>
    <t>日本膵臓学会</t>
  </si>
  <si>
    <t>日本頭痛学会</t>
  </si>
  <si>
    <t>日本整形外科学会</t>
  </si>
  <si>
    <t>日本生殖医学会</t>
  </si>
  <si>
    <t>日本精神科病院協会</t>
  </si>
  <si>
    <t>日本精神神経学会</t>
  </si>
  <si>
    <t>日本精神分析学会</t>
  </si>
  <si>
    <t>日本脊髄障害医学会</t>
  </si>
  <si>
    <t>日本摂食嚥下リハビリテーション学会</t>
  </si>
  <si>
    <t>日本先天代謝異常学会</t>
  </si>
  <si>
    <t>日本総合病院精神医学会</t>
  </si>
  <si>
    <t>日本超音波医学会</t>
  </si>
  <si>
    <t>日本てんかん学会</t>
  </si>
  <si>
    <t>日本透析医学会</t>
  </si>
  <si>
    <t>日本糖尿病学会</t>
  </si>
  <si>
    <t>日本東洋医学会</t>
  </si>
  <si>
    <t>日本動脈硬化学会</t>
  </si>
  <si>
    <t>日本内科学会</t>
  </si>
  <si>
    <t>日本内分泌学会</t>
  </si>
  <si>
    <t>日本乳癌学会</t>
  </si>
  <si>
    <t>日本認知症学会</t>
  </si>
  <si>
    <t>日本脳卒中学会</t>
  </si>
  <si>
    <t>日本ハイパーサーミア学会</t>
  </si>
  <si>
    <t>日本肺癌学会</t>
  </si>
  <si>
    <t>日本泌尿器科学会</t>
  </si>
  <si>
    <t>日本皮膚科学会</t>
  </si>
  <si>
    <t>日本肥満学会</t>
  </si>
  <si>
    <t>日本病院会</t>
  </si>
  <si>
    <t>日本病態栄養学会</t>
  </si>
  <si>
    <t>日本病理学会</t>
  </si>
  <si>
    <t>日本不安症学会</t>
  </si>
  <si>
    <t>日本不整脈心電学会</t>
  </si>
  <si>
    <t>日本腹膜透析医学会</t>
  </si>
  <si>
    <t>日本ヘリコバクター学会</t>
  </si>
  <si>
    <t>日本婦人科腫瘍学会</t>
  </si>
  <si>
    <t>日本放射線腫瘍学会</t>
  </si>
  <si>
    <t>日本脈管学会</t>
  </si>
  <si>
    <t>日本輸血・細胞治療学会</t>
  </si>
  <si>
    <t>日本腰痛学会</t>
  </si>
  <si>
    <t>日本リウマチ学会</t>
  </si>
  <si>
    <t>日本リハビリテーション医学会</t>
  </si>
  <si>
    <t>日本リンパ網内系学会</t>
  </si>
  <si>
    <t>日本臨床栄養学会</t>
  </si>
  <si>
    <t>日本臨床検査医学会</t>
  </si>
  <si>
    <t>日本臨床検査専門医会</t>
  </si>
  <si>
    <t>日本臨床細胞学会</t>
  </si>
  <si>
    <t>日本臨床神経生理学会</t>
  </si>
  <si>
    <t>日本臨床整形外科学会</t>
  </si>
  <si>
    <t>日本臨床内科医会</t>
  </si>
  <si>
    <t>日本臨床腫瘍学会</t>
  </si>
  <si>
    <t>日本臨床微生物学会</t>
  </si>
  <si>
    <t>日本老年医学会</t>
  </si>
  <si>
    <t>日本老年精神医学会</t>
  </si>
  <si>
    <t>日本遠隔医療学会</t>
  </si>
  <si>
    <t>日本結核・非結核性抗酸菌症学会</t>
  </si>
  <si>
    <t>日本呼吸療法医学会</t>
  </si>
  <si>
    <t>日本在宅医療連合学会</t>
  </si>
  <si>
    <t>日本耳鼻咽喉科学会</t>
  </si>
  <si>
    <t>日本痛風・尿酸核酸学会</t>
  </si>
  <si>
    <t>日本脳神経外科学会</t>
  </si>
  <si>
    <t>日本臨床腎移植学会</t>
    <rPh sb="0" eb="2">
      <t>ニホン</t>
    </rPh>
    <rPh sb="2" eb="4">
      <t>リンショウ</t>
    </rPh>
    <rPh sb="4" eb="5">
      <t>ジン</t>
    </rPh>
    <rPh sb="5" eb="7">
      <t>イショク</t>
    </rPh>
    <rPh sb="7" eb="9">
      <t>ガッカイ</t>
    </rPh>
    <phoneticPr fontId="1"/>
  </si>
  <si>
    <t>未収載</t>
    <rPh sb="0" eb="3">
      <t>ミシュウサイ</t>
    </rPh>
    <phoneticPr fontId="1"/>
  </si>
  <si>
    <t>既収載</t>
    <rPh sb="0" eb="1">
      <t>キ</t>
    </rPh>
    <rPh sb="1" eb="3">
      <t>シュウサイ</t>
    </rPh>
    <phoneticPr fontId="1"/>
  </si>
  <si>
    <t>提出</t>
    <rPh sb="0" eb="2">
      <t>テイシュツ</t>
    </rPh>
    <phoneticPr fontId="1"/>
  </si>
  <si>
    <t>医薬品</t>
    <rPh sb="0" eb="3">
      <t>イヤクヒン</t>
    </rPh>
    <phoneticPr fontId="1"/>
  </si>
  <si>
    <t>2022年度改訂提案書提出内訳</t>
    <rPh sb="4" eb="5">
      <t>ネン</t>
    </rPh>
    <rPh sb="13" eb="15">
      <t>ウチワケ</t>
    </rPh>
    <phoneticPr fontId="1"/>
  </si>
  <si>
    <t>日本集中治療医学会</t>
    <rPh sb="0" eb="2">
      <t>ニホン</t>
    </rPh>
    <rPh sb="2" eb="4">
      <t>シュウチュウ</t>
    </rPh>
    <rPh sb="4" eb="6">
      <t>チリョウ</t>
    </rPh>
    <rPh sb="6" eb="7">
      <t>イ</t>
    </rPh>
    <rPh sb="7" eb="9">
      <t>ガッカイ</t>
    </rPh>
    <phoneticPr fontId="1"/>
  </si>
  <si>
    <t>令和4年度改訂提案書提出状況</t>
    <rPh sb="0" eb="2">
      <t>レイワ</t>
    </rPh>
    <rPh sb="3" eb="5">
      <t>ネンド</t>
    </rPh>
    <rPh sb="5" eb="7">
      <t>カイテイ</t>
    </rPh>
    <rPh sb="7" eb="9">
      <t>テイアン</t>
    </rPh>
    <rPh sb="9" eb="10">
      <t>ショ</t>
    </rPh>
    <rPh sb="10" eb="12">
      <t>テイシュツ</t>
    </rPh>
    <rPh sb="12" eb="14">
      <t>ジョウキョウ</t>
    </rPh>
    <phoneticPr fontId="1"/>
  </si>
  <si>
    <t>申請団体名：内科系学会社会保険連合
令和4年度医療技術評価提案書（未収載）</t>
    <rPh sb="0" eb="2">
      <t>シンセイ</t>
    </rPh>
    <rPh sb="2" eb="4">
      <t>ダンタイ</t>
    </rPh>
    <rPh sb="4" eb="5">
      <t>メイ</t>
    </rPh>
    <rPh sb="6" eb="8">
      <t>ナイカ</t>
    </rPh>
    <rPh sb="8" eb="9">
      <t>ケイ</t>
    </rPh>
    <rPh sb="9" eb="11">
      <t>ガッカイ</t>
    </rPh>
    <rPh sb="11" eb="13">
      <t>シャカイ</t>
    </rPh>
    <rPh sb="13" eb="15">
      <t>ホケン</t>
    </rPh>
    <rPh sb="15" eb="17">
      <t>レンゴウ</t>
    </rPh>
    <rPh sb="18" eb="20">
      <t>レイワ</t>
    </rPh>
    <rPh sb="21" eb="23">
      <t>ネンド</t>
    </rPh>
    <rPh sb="23" eb="25">
      <t>イリョウ</t>
    </rPh>
    <rPh sb="25" eb="27">
      <t>ギジュツ</t>
    </rPh>
    <rPh sb="27" eb="29">
      <t>ヒョウカ</t>
    </rPh>
    <rPh sb="29" eb="32">
      <t>テイアンショ</t>
    </rPh>
    <rPh sb="33" eb="36">
      <t>ミシュウサイ</t>
    </rPh>
    <phoneticPr fontId="1"/>
  </si>
  <si>
    <t>技術名</t>
    <rPh sb="0" eb="2">
      <t>ギジュツ</t>
    </rPh>
    <rPh sb="2" eb="3">
      <t>メイ</t>
    </rPh>
    <phoneticPr fontId="1"/>
  </si>
  <si>
    <t>備考</t>
    <rPh sb="0" eb="2">
      <t>ビコウ</t>
    </rPh>
    <phoneticPr fontId="1"/>
  </si>
  <si>
    <t>診療報酬区分</t>
    <rPh sb="0" eb="2">
      <t>シンリョウ</t>
    </rPh>
    <rPh sb="2" eb="4">
      <t>ホウシュウ</t>
    </rPh>
    <rPh sb="4" eb="6">
      <t>クブン</t>
    </rPh>
    <phoneticPr fontId="1"/>
  </si>
  <si>
    <t>提案書番号</t>
    <rPh sb="0" eb="3">
      <t>テイアンショ</t>
    </rPh>
    <rPh sb="3" eb="5">
      <t>バンゴウ</t>
    </rPh>
    <phoneticPr fontId="1"/>
  </si>
  <si>
    <t>所属学会番号</t>
    <rPh sb="0" eb="2">
      <t>ショゾク</t>
    </rPh>
    <rPh sb="2" eb="4">
      <t>ガッカイ</t>
    </rPh>
    <rPh sb="4" eb="6">
      <t>バンゴウ</t>
    </rPh>
    <phoneticPr fontId="1"/>
  </si>
  <si>
    <t>整理番号</t>
    <rPh sb="0" eb="2">
      <t>セイリ</t>
    </rPh>
    <rPh sb="2" eb="4">
      <t>バンゴウ</t>
    </rPh>
    <phoneticPr fontId="1"/>
  </si>
  <si>
    <t>資料数</t>
    <rPh sb="0" eb="2">
      <t>シリョウ</t>
    </rPh>
    <rPh sb="2" eb="3">
      <t>スウ</t>
    </rPh>
    <phoneticPr fontId="1"/>
  </si>
  <si>
    <t>共同提案学会数</t>
    <rPh sb="0" eb="2">
      <t>キョウドウ</t>
    </rPh>
    <rPh sb="2" eb="4">
      <t>テイアン</t>
    </rPh>
    <rPh sb="4" eb="6">
      <t>ガッカイ</t>
    </rPh>
    <rPh sb="6" eb="7">
      <t>スウ</t>
    </rPh>
    <phoneticPr fontId="1"/>
  </si>
  <si>
    <t>申請団体名：内科系学会社会保険連合
令和4年度医療技術評価提案書（既収載）</t>
    <rPh sb="0" eb="2">
      <t>シンセイ</t>
    </rPh>
    <rPh sb="2" eb="4">
      <t>ダンタイ</t>
    </rPh>
    <rPh sb="4" eb="5">
      <t>メイ</t>
    </rPh>
    <rPh sb="6" eb="8">
      <t>ナイカ</t>
    </rPh>
    <rPh sb="8" eb="9">
      <t>ケイ</t>
    </rPh>
    <rPh sb="9" eb="11">
      <t>ガッカイ</t>
    </rPh>
    <rPh sb="11" eb="13">
      <t>シャカイ</t>
    </rPh>
    <rPh sb="13" eb="15">
      <t>ホケン</t>
    </rPh>
    <rPh sb="15" eb="17">
      <t>レンゴウ</t>
    </rPh>
    <rPh sb="18" eb="20">
      <t>レイワ</t>
    </rPh>
    <rPh sb="21" eb="23">
      <t>ネンド</t>
    </rPh>
    <rPh sb="23" eb="25">
      <t>イリョウ</t>
    </rPh>
    <rPh sb="25" eb="27">
      <t>ギジュツ</t>
    </rPh>
    <rPh sb="27" eb="29">
      <t>ヒョウカ</t>
    </rPh>
    <rPh sb="29" eb="32">
      <t>テイアンショ</t>
    </rPh>
    <rPh sb="33" eb="34">
      <t>キ</t>
    </rPh>
    <rPh sb="34" eb="36">
      <t>シュウサイ</t>
    </rPh>
    <phoneticPr fontId="1"/>
  </si>
  <si>
    <t>未収載／既収載</t>
    <rPh sb="0" eb="3">
      <t>ミシュウサイ</t>
    </rPh>
    <rPh sb="4" eb="5">
      <t>キ</t>
    </rPh>
    <rPh sb="5" eb="7">
      <t>シュウサイ</t>
    </rPh>
    <phoneticPr fontId="1"/>
  </si>
  <si>
    <t>診療報酬番号</t>
    <rPh sb="0" eb="2">
      <t>シンリョウ</t>
    </rPh>
    <rPh sb="2" eb="4">
      <t>ホウシュウ</t>
    </rPh>
    <rPh sb="4" eb="6">
      <t>バンゴウ</t>
    </rPh>
    <phoneticPr fontId="1"/>
  </si>
  <si>
    <t>番号</t>
    <rPh sb="0" eb="2">
      <t>バンゴウ</t>
    </rPh>
    <phoneticPr fontId="1"/>
  </si>
  <si>
    <t>診療報酬番号
（既収載のみ）</t>
    <rPh sb="0" eb="2">
      <t>シンリョウ</t>
    </rPh>
    <rPh sb="2" eb="4">
      <t>ホウシュウ</t>
    </rPh>
    <rPh sb="4" eb="6">
      <t>バンゴウ</t>
    </rPh>
    <rPh sb="8" eb="9">
      <t>キ</t>
    </rPh>
    <rPh sb="9" eb="11">
      <t>シュウサイ</t>
    </rPh>
    <phoneticPr fontId="1"/>
  </si>
  <si>
    <t>区分概要</t>
    <rPh sb="0" eb="2">
      <t>クブン</t>
    </rPh>
    <rPh sb="2" eb="4">
      <t>ガイヨウ</t>
    </rPh>
    <phoneticPr fontId="1"/>
  </si>
  <si>
    <t>再評価区分</t>
    <rPh sb="0" eb="3">
      <t>サイヒョウカ</t>
    </rPh>
    <rPh sb="3" eb="5">
      <t>クブン</t>
    </rPh>
    <phoneticPr fontId="1"/>
  </si>
  <si>
    <t>具体的な内容</t>
    <rPh sb="0" eb="3">
      <t>グタイテキ</t>
    </rPh>
    <rPh sb="4" eb="6">
      <t>ナイヨウ</t>
    </rPh>
    <phoneticPr fontId="1"/>
  </si>
  <si>
    <t>一般名</t>
    <rPh sb="0" eb="2">
      <t>イッパン</t>
    </rPh>
    <rPh sb="2" eb="3">
      <t>メイ</t>
    </rPh>
    <phoneticPr fontId="1"/>
  </si>
  <si>
    <t>商品名</t>
    <rPh sb="0" eb="3">
      <t>ショウヒンメイ</t>
    </rPh>
    <phoneticPr fontId="1"/>
  </si>
  <si>
    <t>申請団体名：内科系学会社会保険連合
令和4年度医薬品再評価提案書</t>
    <rPh sb="0" eb="2">
      <t>シンセイ</t>
    </rPh>
    <rPh sb="2" eb="4">
      <t>ダンタイ</t>
    </rPh>
    <rPh sb="4" eb="5">
      <t>メイ</t>
    </rPh>
    <rPh sb="6" eb="8">
      <t>ナイカ</t>
    </rPh>
    <rPh sb="8" eb="9">
      <t>ケイ</t>
    </rPh>
    <rPh sb="9" eb="11">
      <t>ガッカイ</t>
    </rPh>
    <rPh sb="11" eb="13">
      <t>シャカイ</t>
    </rPh>
    <rPh sb="13" eb="15">
      <t>ホケン</t>
    </rPh>
    <rPh sb="15" eb="17">
      <t>レンゴウ</t>
    </rPh>
    <rPh sb="18" eb="20">
      <t>レイワ</t>
    </rPh>
    <rPh sb="21" eb="23">
      <t>ネンド</t>
    </rPh>
    <rPh sb="23" eb="26">
      <t>イヤクヒン</t>
    </rPh>
    <rPh sb="26" eb="29">
      <t>サイヒョウカ</t>
    </rPh>
    <rPh sb="29" eb="32">
      <t>テイアンショ</t>
    </rPh>
    <phoneticPr fontId="1"/>
  </si>
  <si>
    <t>申請団体名：内科系学会社会保険連合
基本診療料提案</t>
    <rPh sb="0" eb="2">
      <t>シンセイ</t>
    </rPh>
    <rPh sb="2" eb="4">
      <t>ダンタイ</t>
    </rPh>
    <rPh sb="4" eb="5">
      <t>メイ</t>
    </rPh>
    <rPh sb="6" eb="8">
      <t>ナイカ</t>
    </rPh>
    <rPh sb="8" eb="9">
      <t>ケイ</t>
    </rPh>
    <rPh sb="9" eb="11">
      <t>ガッカイ</t>
    </rPh>
    <rPh sb="11" eb="13">
      <t>シャカイ</t>
    </rPh>
    <rPh sb="13" eb="15">
      <t>ホケン</t>
    </rPh>
    <rPh sb="15" eb="17">
      <t>レンゴウ</t>
    </rPh>
    <rPh sb="18" eb="20">
      <t>キホン</t>
    </rPh>
    <rPh sb="20" eb="22">
      <t>シンリョウ</t>
    </rPh>
    <rPh sb="22" eb="23">
      <t>リョウ</t>
    </rPh>
    <rPh sb="23" eb="25">
      <t>テイアン</t>
    </rPh>
    <phoneticPr fontId="1"/>
  </si>
  <si>
    <t>一般社団法人内科系学会社会保険連合　～令和4年度改定加盟学会番号一覧表～</t>
    <rPh sb="0" eb="15">
      <t>イッパンシャダンホウジンナイカケイガッカイシャカイホケン</t>
    </rPh>
    <rPh sb="15" eb="17">
      <t>レンゴウ</t>
    </rPh>
    <phoneticPr fontId="1"/>
  </si>
  <si>
    <t>※五十音順</t>
    <rPh sb="1" eb="4">
      <t>ゴジュウオン</t>
    </rPh>
    <rPh sb="4" eb="5">
      <t>ジュン</t>
    </rPh>
    <phoneticPr fontId="1"/>
  </si>
  <si>
    <t>A区分</t>
    <rPh sb="1" eb="3">
      <t>クブン</t>
    </rPh>
    <phoneticPr fontId="1"/>
  </si>
  <si>
    <t>日本消化管学会</t>
    <phoneticPr fontId="1"/>
  </si>
  <si>
    <t>239201</t>
    <phoneticPr fontId="1"/>
  </si>
  <si>
    <t>239202</t>
    <phoneticPr fontId="1"/>
  </si>
  <si>
    <t>日本食道学会</t>
    <phoneticPr fontId="1"/>
  </si>
  <si>
    <t>D 検査</t>
  </si>
  <si>
    <t>食道内多チャンネル・インピーダンスpH測定検査</t>
    <phoneticPr fontId="1"/>
  </si>
  <si>
    <t>ベドリズマブ（生物学的製剤）の外来化学療法加算</t>
    <phoneticPr fontId="1"/>
  </si>
  <si>
    <t>３　項目設定の見直し</t>
    <phoneticPr fontId="1"/>
  </si>
  <si>
    <t>資：0
添：6</t>
    <phoneticPr fontId="1"/>
  </si>
  <si>
    <t>日本血栓止血学会</t>
    <phoneticPr fontId="1"/>
  </si>
  <si>
    <t>226201</t>
    <phoneticPr fontId="1"/>
  </si>
  <si>
    <t>日本血液学会</t>
    <phoneticPr fontId="1"/>
  </si>
  <si>
    <t>D0006　30</t>
  </si>
  <si>
    <t>凝固因子活性検査：第VIII因子，第IX因子[合成基質法]</t>
    <phoneticPr fontId="1"/>
  </si>
  <si>
    <t>２－Ａ　点数の見直し（増点）</t>
    <phoneticPr fontId="1"/>
  </si>
  <si>
    <t>資：3</t>
    <phoneticPr fontId="1"/>
  </si>
  <si>
    <t>日本核医学会</t>
    <phoneticPr fontId="1"/>
  </si>
  <si>
    <t>日本医学放射線学会、日本内分泌学会、日本放射線腫瘍学会、日本肝胆膵外科学会、
日本神経内分泌腫瘍研究会</t>
    <phoneticPr fontId="1"/>
  </si>
  <si>
    <t>214101</t>
    <phoneticPr fontId="1"/>
  </si>
  <si>
    <t>M000-2　放射性同位元素内用療法管理料　　神経内分泌腫瘍に対するもの</t>
    <phoneticPr fontId="1"/>
  </si>
  <si>
    <t>M 放射線治療</t>
  </si>
  <si>
    <t>受領済</t>
  </si>
  <si>
    <t>214102</t>
    <phoneticPr fontId="1"/>
  </si>
  <si>
    <t>M000-2　放射性同位元素内用療法管理料　　褐色細胞腫に対するもの</t>
    <phoneticPr fontId="1"/>
  </si>
  <si>
    <t>資：4</t>
    <rPh sb="0" eb="1">
      <t>シ</t>
    </rPh>
    <phoneticPr fontId="1"/>
  </si>
  <si>
    <t>214103</t>
    <phoneticPr fontId="1"/>
  </si>
  <si>
    <t>資：4
添：3</t>
    <rPh sb="0" eb="1">
      <t>シ</t>
    </rPh>
    <rPh sb="4" eb="5">
      <t>テン</t>
    </rPh>
    <phoneticPr fontId="1"/>
  </si>
  <si>
    <t>第12部　放射線治療　薬剤料の節立て</t>
    <phoneticPr fontId="1"/>
  </si>
  <si>
    <t>G 注射</t>
    <phoneticPr fontId="1"/>
  </si>
  <si>
    <t>資：5
添：2</t>
    <rPh sb="0" eb="1">
      <t>シ</t>
    </rPh>
    <rPh sb="4" eb="5">
      <t>テン</t>
    </rPh>
    <phoneticPr fontId="1"/>
  </si>
  <si>
    <t>「E101-2 ポジトロン断層撮影」及び「E101-3 ポジトロン断層・コンピューター断層複合撮影」　不明熱の診断</t>
    <phoneticPr fontId="1"/>
  </si>
  <si>
    <t>１－Ａ　算定要件の拡大（適応疾患等の拡大）
３　項目設定の見直し</t>
    <phoneticPr fontId="1"/>
  </si>
  <si>
    <t>日本核医学会</t>
    <phoneticPr fontId="1"/>
  </si>
  <si>
    <t>214201</t>
    <phoneticPr fontId="1"/>
  </si>
  <si>
    <t>E101-2、E101-3</t>
    <phoneticPr fontId="1"/>
  </si>
  <si>
    <t>資：5</t>
    <rPh sb="0" eb="1">
      <t>シ</t>
    </rPh>
    <phoneticPr fontId="1"/>
  </si>
  <si>
    <t>「E101-2 ポジトロン断層撮影」及び「E101-3 ポジトロン断層・コンピューター断層複合撮影」　食道癌術前補助療法の再病期診断</t>
    <phoneticPr fontId="1"/>
  </si>
  <si>
    <t>日本医学放射線学会、日本食道学会</t>
    <phoneticPr fontId="1"/>
  </si>
  <si>
    <t>214202</t>
    <phoneticPr fontId="1"/>
  </si>
  <si>
    <t>E 画像診断</t>
  </si>
  <si>
    <t>１－Ａ　算定要件の拡大（適応疾患等の拡大）</t>
    <phoneticPr fontId="1"/>
  </si>
  <si>
    <t>ポジトロン断層撮影（FDG-PET）、ポジトロン断層・コンピューター断層複合撮影（FDG-PET/CT）又は乳房用ポジトロン断層撮影による乳癌術前補助療法の治療効果判定</t>
    <phoneticPr fontId="1"/>
  </si>
  <si>
    <t>214203</t>
    <phoneticPr fontId="1"/>
  </si>
  <si>
    <t>日本医学放射線学会、日本乳癌学会</t>
    <phoneticPr fontId="1"/>
  </si>
  <si>
    <t>E101-2、E101-3、E101-5</t>
    <phoneticPr fontId="1"/>
  </si>
  <si>
    <t>日本核医学会</t>
    <phoneticPr fontId="1"/>
  </si>
  <si>
    <t>214204</t>
    <phoneticPr fontId="1"/>
  </si>
  <si>
    <t>ポジトロン断層撮影及びポジトロン断層・コンピューター断層複合撮影、ポジトロン断層・磁気共鳴コンピューター断層複合撮影、乳房用ポジトロン断層撮影　（薬剤師配置）</t>
    <phoneticPr fontId="1"/>
  </si>
  <si>
    <t>日本薬学会、日本病院薬剤師会</t>
    <phoneticPr fontId="1"/>
  </si>
  <si>
    <t>６　その他（１～５のいずれも該当しない）</t>
    <phoneticPr fontId="1"/>
  </si>
  <si>
    <t>E101-2、E101-3、E101-4、E101-5</t>
    <phoneticPr fontId="1"/>
  </si>
  <si>
    <t>資：4</t>
    <rPh sb="0" eb="1">
      <t>シ</t>
    </rPh>
    <phoneticPr fontId="1"/>
  </si>
  <si>
    <t>資：3</t>
    <rPh sb="0" eb="2">
      <t>シ</t>
    </rPh>
    <phoneticPr fontId="1"/>
  </si>
  <si>
    <t>日本核医学会</t>
    <phoneticPr fontId="1"/>
  </si>
  <si>
    <t>214205</t>
    <phoneticPr fontId="1"/>
  </si>
  <si>
    <t>日本薬学会、日本病院薬剤師会</t>
    <phoneticPr fontId="1"/>
  </si>
  <si>
    <t>内用療法用放射性医薬品を院内調製する場合、
「放射性同位元素内用療法管理料における薬剤師配置が望ましい」を適用要件追加</t>
    <phoneticPr fontId="1"/>
  </si>
  <si>
    <t>M000-2</t>
    <phoneticPr fontId="1"/>
  </si>
  <si>
    <t>６　その他（１～５のいずれも該当しない）</t>
    <phoneticPr fontId="1"/>
  </si>
  <si>
    <t>RI内用療法において放射線治療病室ではなく、適切な防護措置および汚染防止措置を講じて一般病室を使用した場合の、当該病室に対する管理加算</t>
    <phoneticPr fontId="1"/>
  </si>
  <si>
    <t>A214101</t>
    <phoneticPr fontId="1"/>
  </si>
  <si>
    <t>日本外科学会、日本内科学会、日本臨床腫瘍学会、日本肝胆膵外科学会、日本臨床外科学会</t>
    <phoneticPr fontId="1"/>
  </si>
  <si>
    <t>未</t>
  </si>
  <si>
    <t>A 基本診療料 第2部 入院料等</t>
  </si>
  <si>
    <t>資：5</t>
    <rPh sb="0" eb="2">
      <t>シ</t>
    </rPh>
    <phoneticPr fontId="1"/>
  </si>
  <si>
    <t>A214201</t>
  </si>
  <si>
    <t>既</t>
  </si>
  <si>
    <t>A225 放射線治療病室管理加算（非密封線源を使用する放射線治療病室を対象とした増点）</t>
    <phoneticPr fontId="1"/>
  </si>
  <si>
    <t>A225</t>
    <phoneticPr fontId="1"/>
  </si>
  <si>
    <t>再評価区分
（既収載のみ）</t>
    <phoneticPr fontId="1"/>
  </si>
  <si>
    <t>２－Ａ　点数の見直し（増点）
３　項目設定の見直し</t>
    <phoneticPr fontId="1"/>
  </si>
  <si>
    <t>日本造血・免疫細胞療法学会</t>
    <phoneticPr fontId="1"/>
  </si>
  <si>
    <t>日本医学放射線学会、日本感染症学会、日本リウマチ学会、日本小児科学会</t>
    <phoneticPr fontId="1"/>
  </si>
  <si>
    <t>日本カプセル内視鏡学会</t>
    <phoneticPr fontId="1"/>
  </si>
  <si>
    <t>215101</t>
    <phoneticPr fontId="1"/>
  </si>
  <si>
    <t>日本消化器病学会、日本消化器内視鏡学会、日本小児栄養消化器肝臓学会</t>
    <phoneticPr fontId="1"/>
  </si>
  <si>
    <t>内視鏡的経口カプセル内視鏡留置術</t>
    <phoneticPr fontId="1"/>
  </si>
  <si>
    <t>720101</t>
    <phoneticPr fontId="1"/>
  </si>
  <si>
    <t>日本脈管学会</t>
    <phoneticPr fontId="1"/>
  </si>
  <si>
    <t>日本アレルギー学会</t>
    <phoneticPr fontId="1"/>
  </si>
  <si>
    <t>203201</t>
    <phoneticPr fontId="1"/>
  </si>
  <si>
    <t>日本呼吸器学会、日本小児アレルギー学会、日本小児科医会</t>
    <phoneticPr fontId="1"/>
  </si>
  <si>
    <t>スパイログラフィー等検査　呼気ガス分析</t>
    <phoneticPr fontId="1"/>
  </si>
  <si>
    <t>200 4</t>
    <phoneticPr fontId="1"/>
  </si>
  <si>
    <t>２－Ａ　点数の見直し（増点）</t>
    <phoneticPr fontId="1"/>
  </si>
  <si>
    <t>資：5
添：3</t>
    <rPh sb="0" eb="1">
      <t>シ</t>
    </rPh>
    <rPh sb="4" eb="5">
      <t>テン</t>
    </rPh>
    <phoneticPr fontId="1"/>
  </si>
  <si>
    <t>外来リハビリテーションでの初期加算、早期加算の適応疾患の拡大</t>
    <phoneticPr fontId="1"/>
  </si>
  <si>
    <t>日本臨床整形外科学会</t>
    <phoneticPr fontId="1"/>
  </si>
  <si>
    <t>732201</t>
    <phoneticPr fontId="1"/>
  </si>
  <si>
    <t>H リハビリテーション</t>
  </si>
  <si>
    <t>H002-1.2.3</t>
    <phoneticPr fontId="1"/>
  </si>
  <si>
    <t>１－Ａ　算定要件の拡大（適応疾患等の拡大）</t>
    <phoneticPr fontId="1"/>
  </si>
  <si>
    <t>運動器リハビリテーション（Ⅰ）の適正評価</t>
    <phoneticPr fontId="1"/>
  </si>
  <si>
    <t>002-1</t>
    <phoneticPr fontId="1"/>
  </si>
  <si>
    <t>２－Ａ　点数の見直し（増点）</t>
    <phoneticPr fontId="1"/>
  </si>
  <si>
    <t>修正版受領済</t>
  </si>
  <si>
    <t>資：3</t>
    <rPh sb="0" eb="2">
      <t>シ</t>
    </rPh>
    <phoneticPr fontId="1"/>
  </si>
  <si>
    <t>骨粗鬆症における骨代謝マーカー測定要件の見直し</t>
    <phoneticPr fontId="1"/>
  </si>
  <si>
    <t>日本運動器科学会</t>
    <phoneticPr fontId="1"/>
  </si>
  <si>
    <t>D008</t>
    <phoneticPr fontId="1"/>
  </si>
  <si>
    <t>１－Ａ　算定要件の拡大（適応疾患等の拡大）
３　項目設定の見直し</t>
    <phoneticPr fontId="1"/>
  </si>
  <si>
    <t>資：4</t>
    <rPh sb="0" eb="2">
      <t>シ</t>
    </rPh>
    <phoneticPr fontId="1"/>
  </si>
  <si>
    <t>運動器リハビリテーション起算日の変更</t>
    <phoneticPr fontId="1"/>
  </si>
  <si>
    <t>日本運動器科学会</t>
    <phoneticPr fontId="1"/>
  </si>
  <si>
    <t>日本臨床整形外科学会</t>
    <phoneticPr fontId="1"/>
  </si>
  <si>
    <t>H002-1.2.3.</t>
    <phoneticPr fontId="1"/>
  </si>
  <si>
    <t>１－Ａ　算定要件の拡大（適応疾患等の拡大）</t>
    <phoneticPr fontId="1"/>
  </si>
  <si>
    <t>資：3</t>
    <rPh sb="0" eb="2">
      <t>シ</t>
    </rPh>
    <phoneticPr fontId="1"/>
  </si>
  <si>
    <t>輸血適正使用加算：基準変更
血漿交換使用分の新鮮凍結血漿全量の除外</t>
    <phoneticPr fontId="1"/>
  </si>
  <si>
    <t>日本輸血・細胞治療学会</t>
    <phoneticPr fontId="1"/>
  </si>
  <si>
    <t>CD34陽性細胞測定</t>
    <phoneticPr fontId="1"/>
  </si>
  <si>
    <t>721101</t>
    <phoneticPr fontId="1"/>
  </si>
  <si>
    <t>資：5
添：4</t>
    <rPh sb="0" eb="2">
      <t>シ</t>
    </rPh>
    <rPh sb="4" eb="6">
      <t>テ</t>
    </rPh>
    <phoneticPr fontId="1"/>
  </si>
  <si>
    <t>721102</t>
    <phoneticPr fontId="1"/>
  </si>
  <si>
    <t>血液製剤院内分割加算</t>
    <phoneticPr fontId="1"/>
  </si>
  <si>
    <t>K 手術</t>
  </si>
  <si>
    <t>資：5
添：1</t>
    <rPh sb="0" eb="2">
      <t>シ</t>
    </rPh>
    <rPh sb="4" eb="6">
      <t>テ</t>
    </rPh>
    <phoneticPr fontId="1"/>
  </si>
  <si>
    <t>721103</t>
    <phoneticPr fontId="1"/>
  </si>
  <si>
    <t>輸血関連情報提供料</t>
  </si>
  <si>
    <t>B 医学管理等</t>
  </si>
  <si>
    <t>資：5</t>
    <rPh sb="0" eb="2">
      <t>シ</t>
    </rPh>
    <phoneticPr fontId="1"/>
  </si>
  <si>
    <t>721104</t>
    <phoneticPr fontId="1"/>
  </si>
  <si>
    <t>輸血管理料Ⅲ</t>
    <phoneticPr fontId="1"/>
  </si>
  <si>
    <t>日本血液学会</t>
    <phoneticPr fontId="1"/>
  </si>
  <si>
    <t>輸血検査自動機器加算</t>
    <phoneticPr fontId="1"/>
  </si>
  <si>
    <t>721105</t>
    <phoneticPr fontId="1"/>
  </si>
  <si>
    <t>輸血用血液製剤の適正温度管理加算料</t>
    <phoneticPr fontId="1"/>
  </si>
  <si>
    <t>721106</t>
    <phoneticPr fontId="1"/>
  </si>
  <si>
    <t>日本血栓止血学会</t>
    <phoneticPr fontId="1"/>
  </si>
  <si>
    <t>920-2</t>
    <phoneticPr fontId="1"/>
  </si>
  <si>
    <t>６　その他（１～５のいずれも該当しない）</t>
    <phoneticPr fontId="1"/>
  </si>
  <si>
    <t>不妊症指導管理料</t>
    <phoneticPr fontId="1"/>
  </si>
  <si>
    <t>日本産科婦人科学会</t>
    <phoneticPr fontId="1"/>
  </si>
  <si>
    <t>日本生殖医学会、日本産婦人科医会</t>
    <phoneticPr fontId="1"/>
  </si>
  <si>
    <t>資：5</t>
    <rPh sb="0" eb="2">
      <t>シ</t>
    </rPh>
    <phoneticPr fontId="1"/>
  </si>
  <si>
    <t>日本整形外科学会　　　日本運動器科学会         日本リハビリテーション医学会</t>
    <phoneticPr fontId="1"/>
  </si>
  <si>
    <t xml:space="preserve">日本整形外科学会　　日本運動器科学会 </t>
    <phoneticPr fontId="1"/>
  </si>
  <si>
    <t>排泄物、滲出物又は分泌物の細菌顕微鏡検査</t>
    <phoneticPr fontId="1"/>
  </si>
  <si>
    <t>日本皮膚科学会</t>
    <phoneticPr fontId="1"/>
  </si>
  <si>
    <t>日本医真菌学会、日本臨床皮膚科医会</t>
    <phoneticPr fontId="1"/>
  </si>
  <si>
    <t>１－Ｃ　算定要件の拡大（回数制限）</t>
    <phoneticPr fontId="1"/>
  </si>
  <si>
    <t>資：1</t>
    <rPh sb="0" eb="2">
      <t>シ</t>
    </rPh>
    <phoneticPr fontId="1"/>
  </si>
  <si>
    <t>資：2</t>
    <rPh sb="0" eb="2">
      <t>シ</t>
    </rPh>
    <phoneticPr fontId="1"/>
  </si>
  <si>
    <t>ダーモスコピー</t>
    <phoneticPr fontId="1"/>
  </si>
  <si>
    <t>日本臨床皮膚科医会、日本皮膚悪性腫瘍学会</t>
    <phoneticPr fontId="1"/>
  </si>
  <si>
    <t>282-4</t>
    <phoneticPr fontId="1"/>
  </si>
  <si>
    <t>１－Ａ　算定要件の拡大（適応疾患等の拡大）</t>
    <phoneticPr fontId="1"/>
  </si>
  <si>
    <t>リンパ球刺激試験（LST）</t>
    <phoneticPr fontId="1"/>
  </si>
  <si>
    <t>日本臨床皮膚科医会</t>
    <phoneticPr fontId="1"/>
  </si>
  <si>
    <t>016-7</t>
    <phoneticPr fontId="1"/>
  </si>
  <si>
    <t>２－Ａ　点数の見直し（増点）</t>
    <phoneticPr fontId="1"/>
  </si>
  <si>
    <t>下肢静脈超音波検査画像診断料</t>
    <phoneticPr fontId="1"/>
  </si>
  <si>
    <t>小児（乳幼児）在宅ハイフローセラピー指導管理料、小児（乳幼児）在宅ハイフローセラピー装置加算、乳幼児呼吸管理材料加算（2020年保険収載）の適応にハイフローセラピーを追加</t>
    <phoneticPr fontId="1"/>
  </si>
  <si>
    <t>日本新生児成育医学会、日本周産期・新生児医学会、日本呼吸ケア・リハビリテーション学会、日本呼吸療法医学会</t>
    <phoneticPr fontId="1"/>
  </si>
  <si>
    <t>日本小児呼吸器学会</t>
    <phoneticPr fontId="1"/>
  </si>
  <si>
    <t>C 在宅医療</t>
  </si>
  <si>
    <t>認知症専門療養指導料</t>
    <phoneticPr fontId="1"/>
  </si>
  <si>
    <t>日本認知症学会</t>
    <phoneticPr fontId="1"/>
  </si>
  <si>
    <t>日本老年精神医学会</t>
    <phoneticPr fontId="1"/>
  </si>
  <si>
    <t>A702101</t>
    <phoneticPr fontId="1"/>
  </si>
  <si>
    <t>その他</t>
  </si>
  <si>
    <t>日本核医学会、日本神経学会、日本老年医学会、日本老年精神医学会、日本医学放射線学会</t>
    <phoneticPr fontId="1"/>
  </si>
  <si>
    <t>ポジトロン断層撮影（アミロイドイメージング）</t>
    <phoneticPr fontId="1"/>
  </si>
  <si>
    <t>日本認知症学会</t>
    <phoneticPr fontId="1"/>
  </si>
  <si>
    <t>脳脊髄液アミロイドβアッセイ</t>
    <phoneticPr fontId="1"/>
  </si>
  <si>
    <t>日本神経学会、日本老年医学会、日本老年精神医学会</t>
    <phoneticPr fontId="1"/>
  </si>
  <si>
    <t>血中アミロイドβ関連ペプチドアッセイ</t>
    <phoneticPr fontId="1"/>
  </si>
  <si>
    <t>Trail Making Test日本版（TMT-J）</t>
    <phoneticPr fontId="1"/>
  </si>
  <si>
    <t>日本精神神経学会、日本脳神経外科学会、日本神経学会、日本リハビリテーション医学会、日本脳卒中学会、日本認知症学会、日本老年精神医学会、日本作業療法士協会、日本言語聴覚士協会、日本神経心理学会</t>
    <phoneticPr fontId="1"/>
  </si>
  <si>
    <t>資：3</t>
    <rPh sb="0" eb="2">
      <t>シ</t>
    </rPh>
    <phoneticPr fontId="1"/>
  </si>
  <si>
    <t>資：4
添：4</t>
    <rPh sb="0" eb="2">
      <t>シ</t>
    </rPh>
    <rPh sb="4" eb="6">
      <t>テ</t>
    </rPh>
    <phoneticPr fontId="1"/>
  </si>
  <si>
    <t>日本小児血液・がん学会、日本新生児成育医学会、日本産婦人科・新生児血液学会</t>
    <phoneticPr fontId="1"/>
  </si>
  <si>
    <t>電磁波温熱療法</t>
    <phoneticPr fontId="1"/>
  </si>
  <si>
    <t>日本ハイパーサーミア学会</t>
    <phoneticPr fontId="1"/>
  </si>
  <si>
    <t>日本放射線腫瘍学会</t>
    <phoneticPr fontId="1"/>
  </si>
  <si>
    <t>２－Ａ　点数の見直し（増点）</t>
    <phoneticPr fontId="1"/>
  </si>
  <si>
    <t>脊髄障害患者に対する間歇的導尿（ 一日につき）</t>
    <phoneticPr fontId="1"/>
  </si>
  <si>
    <t>日本脊髄障害医学会</t>
    <phoneticPr fontId="1"/>
  </si>
  <si>
    <t>日本排尿機能学会、日本リハビリテーション医学会</t>
    <phoneticPr fontId="1"/>
  </si>
  <si>
    <t>J 処置</t>
  </si>
  <si>
    <t>２－Ａ　点数の見直し（増点）
３　項目設定の見直し</t>
    <phoneticPr fontId="1"/>
  </si>
  <si>
    <t>日本造血・免疫細胞療法学会</t>
    <phoneticPr fontId="1"/>
  </si>
  <si>
    <t>資：5
添：5</t>
    <rPh sb="0" eb="2">
      <t>シ</t>
    </rPh>
    <rPh sb="4" eb="6">
      <t>テ</t>
    </rPh>
    <phoneticPr fontId="1"/>
  </si>
  <si>
    <t>資：5
添：1</t>
    <rPh sb="0" eb="2">
      <t>シ</t>
    </rPh>
    <rPh sb="4" eb="6">
      <t>テ</t>
    </rPh>
    <phoneticPr fontId="1"/>
  </si>
  <si>
    <t>絨毛染色体検査</t>
    <phoneticPr fontId="1"/>
  </si>
  <si>
    <t>日本生殖医学会</t>
    <phoneticPr fontId="1"/>
  </si>
  <si>
    <t>日本産科婦人科学会</t>
    <phoneticPr fontId="1"/>
  </si>
  <si>
    <t>不育症管理指導料</t>
    <phoneticPr fontId="1"/>
  </si>
  <si>
    <t>四肢骨格筋量測定(四肢・体幹の筋肉量、脂肪量)
①DEXA法　②BIA法</t>
    <phoneticPr fontId="1"/>
  </si>
  <si>
    <t>日本腰痛学会、日本脊椎脊髄病学会、日本リハビリテーション医学会、日本運動器科学会、日本臨床整形外科学会、日本病態栄養学会</t>
  </si>
  <si>
    <t>A282101</t>
    <phoneticPr fontId="1"/>
  </si>
  <si>
    <t>日本整形外科学会</t>
    <phoneticPr fontId="1"/>
  </si>
  <si>
    <t>A722101</t>
    <phoneticPr fontId="1"/>
  </si>
  <si>
    <t>運動器の難治性慢性疼痛における集学的治療に対する慢性疼痛管理加算</t>
    <phoneticPr fontId="1"/>
  </si>
  <si>
    <t>日本腰痛学会</t>
    <phoneticPr fontId="1"/>
  </si>
  <si>
    <t>前立腺癌監視療法管理料</t>
    <phoneticPr fontId="1"/>
  </si>
  <si>
    <t>日本泌尿器科学会</t>
    <phoneticPr fontId="1"/>
  </si>
  <si>
    <t>資：5</t>
    <rPh sb="0" eb="2">
      <t>シ</t>
    </rPh>
    <phoneticPr fontId="1"/>
  </si>
  <si>
    <t>前立腺肥大症および過活動膀胱の特定疾患療養管理料への規定</t>
    <phoneticPr fontId="1"/>
  </si>
  <si>
    <t>日本泌尿器科学会</t>
    <phoneticPr fontId="1"/>
  </si>
  <si>
    <t>日本尿路結石症学会</t>
    <phoneticPr fontId="1"/>
  </si>
  <si>
    <t>特定薬剤治療管理料対象薬として「アキシチニブ」を追加</t>
    <phoneticPr fontId="1"/>
  </si>
  <si>
    <t>日本薬学会</t>
  </si>
  <si>
    <t>特定薬剤治療管理料対象薬として「パゾパニブ」を追加</t>
    <phoneticPr fontId="1"/>
  </si>
  <si>
    <t>日本薬学会</t>
    <phoneticPr fontId="1"/>
  </si>
  <si>
    <t>資：3
添：4</t>
    <rPh sb="0" eb="2">
      <t>シ</t>
    </rPh>
    <rPh sb="4" eb="6">
      <t>テ</t>
    </rPh>
    <phoneticPr fontId="1"/>
  </si>
  <si>
    <t>尿中クエン酸濃度</t>
    <phoneticPr fontId="1"/>
  </si>
  <si>
    <t>資：5
添：3</t>
    <rPh sb="0" eb="2">
      <t>シ</t>
    </rPh>
    <rPh sb="4" eb="6">
      <t>テ</t>
    </rPh>
    <phoneticPr fontId="1"/>
  </si>
  <si>
    <t>周術期血糖管理料</t>
    <phoneticPr fontId="1"/>
  </si>
  <si>
    <t>日本糖尿病学会</t>
    <phoneticPr fontId="1"/>
  </si>
  <si>
    <t>SGLT2阻害薬使用中の1型糖尿病における血中ケトン体自己測定加算</t>
    <phoneticPr fontId="1"/>
  </si>
  <si>
    <t>日本糖尿病学会</t>
    <phoneticPr fontId="1"/>
  </si>
  <si>
    <t>糖尿病重症化予防データ解析指導管理（遠隔含む）料</t>
    <phoneticPr fontId="1"/>
  </si>
  <si>
    <t>資：5
添：4</t>
    <rPh sb="0" eb="2">
      <t>シ</t>
    </rPh>
    <rPh sb="4" eb="6">
      <t>テ</t>
    </rPh>
    <phoneticPr fontId="1"/>
  </si>
  <si>
    <t>資：5
添：1</t>
    <rPh sb="0" eb="2">
      <t>シ</t>
    </rPh>
    <rPh sb="4" eb="6">
      <t>テ</t>
    </rPh>
    <phoneticPr fontId="1"/>
  </si>
  <si>
    <t>心筋脂肪酸代謝シンチグラフィによる後期像撮影</t>
    <phoneticPr fontId="1"/>
  </si>
  <si>
    <t>日本循環器学会</t>
    <phoneticPr fontId="1"/>
  </si>
  <si>
    <t>日本核医学会、中性脂肪学会</t>
    <phoneticPr fontId="1"/>
  </si>
  <si>
    <t>小児アレルギー疾患療養指導料</t>
    <phoneticPr fontId="1"/>
  </si>
  <si>
    <t>日本小児アレルギー学会</t>
    <phoneticPr fontId="1"/>
  </si>
  <si>
    <t>資：5</t>
    <rPh sb="0" eb="2">
      <t>シ</t>
    </rPh>
    <phoneticPr fontId="1"/>
  </si>
  <si>
    <t>携帯型精密輸液ポンプ加算</t>
    <phoneticPr fontId="1"/>
  </si>
  <si>
    <t>日本小児血液・がん学会</t>
    <phoneticPr fontId="1"/>
  </si>
  <si>
    <t>日本血液学会</t>
    <phoneticPr fontId="1"/>
  </si>
  <si>
    <t>１－Ａ　算定要件の拡大（適応疾患等の拡大）</t>
    <phoneticPr fontId="1"/>
  </si>
  <si>
    <t>資：1</t>
    <rPh sb="0" eb="2">
      <t>シ</t>
    </rPh>
    <phoneticPr fontId="1"/>
  </si>
  <si>
    <t>在宅悪性腫瘍等患者指導管理料</t>
    <phoneticPr fontId="1"/>
  </si>
  <si>
    <t>３　項目設定の見直し</t>
    <phoneticPr fontId="1"/>
  </si>
  <si>
    <t>資：2</t>
    <rPh sb="0" eb="2">
      <t>シ</t>
    </rPh>
    <phoneticPr fontId="1"/>
  </si>
  <si>
    <t>がんゲノムプロファイリング検査</t>
    <phoneticPr fontId="1"/>
  </si>
  <si>
    <t>D006-19</t>
    <phoneticPr fontId="1"/>
  </si>
  <si>
    <t>鼻腔・咽頭拭い液採取</t>
    <phoneticPr fontId="1"/>
  </si>
  <si>
    <t>日本臨床検査専門医会</t>
    <phoneticPr fontId="1"/>
  </si>
  <si>
    <t>日本臨床検査医学会</t>
    <phoneticPr fontId="1"/>
  </si>
  <si>
    <t>419　6</t>
    <phoneticPr fontId="1"/>
  </si>
  <si>
    <t>２－Ａ　点数の見直し（増点）</t>
    <phoneticPr fontId="1"/>
  </si>
  <si>
    <t>資：3
添：1</t>
    <rPh sb="0" eb="2">
      <t>シ</t>
    </rPh>
    <rPh sb="4" eb="6">
      <t>テ</t>
    </rPh>
    <phoneticPr fontId="1"/>
  </si>
  <si>
    <t>日本超音波医学会</t>
    <phoneticPr fontId="1"/>
  </si>
  <si>
    <t>依存症集団療法1・2における専従者要件の拡大（公認心理師の追加）</t>
    <phoneticPr fontId="1"/>
  </si>
  <si>
    <t>日本アルコール・アディクション医学会</t>
    <phoneticPr fontId="1"/>
  </si>
  <si>
    <t>日本精神神経学会、日本アルコール関連問題学会</t>
    <phoneticPr fontId="1"/>
  </si>
  <si>
    <t>I 精神科専門療法</t>
  </si>
  <si>
    <t>006-2</t>
    <phoneticPr fontId="1"/>
  </si>
  <si>
    <t>１－Ｂ　算定要件の拡大（施設基準）</t>
    <phoneticPr fontId="1"/>
  </si>
  <si>
    <t>依存症集団療法</t>
    <phoneticPr fontId="1"/>
  </si>
  <si>
    <t>I 006-2</t>
    <phoneticPr fontId="1"/>
  </si>
  <si>
    <t>６　その他（１～５のいずれも該当しない）</t>
    <phoneticPr fontId="1"/>
  </si>
  <si>
    <t>添：1</t>
    <rPh sb="0" eb="2">
      <t>テ</t>
    </rPh>
    <phoneticPr fontId="1"/>
  </si>
  <si>
    <t>認知機能・生活機能質問票（DASC-8）を用いた高齢者糖尿病管理目標値の設定と管理</t>
    <phoneticPr fontId="1"/>
  </si>
  <si>
    <t>日本老年医学会</t>
    <phoneticPr fontId="1"/>
  </si>
  <si>
    <t>ABC認知症スケール</t>
    <phoneticPr fontId="1"/>
  </si>
  <si>
    <t>小児食物アレルギー負荷検査</t>
    <phoneticPr fontId="1"/>
  </si>
  <si>
    <t>日本小児アレルギー学会</t>
    <phoneticPr fontId="1"/>
  </si>
  <si>
    <t>日本アレルギー学会、日本小児科医会、日本臨床栄養学会</t>
    <phoneticPr fontId="1"/>
  </si>
  <si>
    <t>291-02</t>
    <phoneticPr fontId="1"/>
  </si>
  <si>
    <t>１－Ｃ　算定要件の拡大（回数制限）
６　その他（１～５のいずれも該当しない）</t>
    <phoneticPr fontId="1"/>
  </si>
  <si>
    <t>日本アレルギー学会、日本小児科医会、日本臨床栄養学会</t>
    <phoneticPr fontId="1"/>
  </si>
  <si>
    <t>日本小児リウマチ学会</t>
    <phoneticPr fontId="1"/>
  </si>
  <si>
    <t>256-201</t>
    <phoneticPr fontId="1"/>
  </si>
  <si>
    <t>1.算定要件の見直し（適応疾患、適応菌種等）</t>
    <phoneticPr fontId="1"/>
  </si>
  <si>
    <t xml:space="preserve">2018年2月に若年性特発性関節炎（JIA）の適応症で新たに承認されたため、外来化学療法加算Bの算定要件を追加したい。
</t>
    <phoneticPr fontId="1"/>
  </si>
  <si>
    <t>アバタセプト</t>
    <phoneticPr fontId="1"/>
  </si>
  <si>
    <t>オレンシア点滴靜注用</t>
    <phoneticPr fontId="1"/>
  </si>
  <si>
    <t>資料数</t>
    <rPh sb="0" eb="2">
      <t>シリョウ</t>
    </rPh>
    <rPh sb="2" eb="3">
      <t>スウ</t>
    </rPh>
    <phoneticPr fontId="1"/>
  </si>
  <si>
    <t>生物学的製剤</t>
    <phoneticPr fontId="1"/>
  </si>
  <si>
    <t>資：3</t>
    <rPh sb="0" eb="2">
      <t>シ</t>
    </rPh>
    <phoneticPr fontId="1"/>
  </si>
  <si>
    <t>資：5</t>
    <rPh sb="0" eb="2">
      <t>シ</t>
    </rPh>
    <phoneticPr fontId="1"/>
  </si>
  <si>
    <t>D222経皮的血液ガス分圧測定１,２及び算定要件（１）イの修正</t>
    <phoneticPr fontId="1"/>
  </si>
  <si>
    <t>日本呼吸療法医学会</t>
    <phoneticPr fontId="1"/>
  </si>
  <si>
    <t>日本呼吸器学会、日本睡眠学会、日本呼吸ケア・リハビリテーション学会</t>
  </si>
  <si>
    <t>１－Ａ　算定要件の拡大（適応疾患等の拡大）
２－Ａ　点数の見直し（増点）</t>
    <phoneticPr fontId="1"/>
  </si>
  <si>
    <t>顕微鏡的多発血管炎、多発血管炎性肉芽腫症に対するリツキシマブの外来化学療法加算2</t>
    <phoneticPr fontId="1"/>
  </si>
  <si>
    <t>日本リウマチ学会</t>
    <phoneticPr fontId="1"/>
  </si>
  <si>
    <t>日本腎臓学会</t>
    <phoneticPr fontId="1"/>
  </si>
  <si>
    <t xml:space="preserve">１－Ａ　算定要件の拡大（適応疾患等の拡大）
</t>
    <phoneticPr fontId="1"/>
  </si>
  <si>
    <t>G 注射</t>
  </si>
  <si>
    <t>G004</t>
    <phoneticPr fontId="1"/>
  </si>
  <si>
    <t>治療薬変更時の抗シトルリン化ペプチド抗体（抗CCP抗体）の複数回測定</t>
    <phoneticPr fontId="1"/>
  </si>
  <si>
    <t>D-014 22</t>
    <phoneticPr fontId="1"/>
  </si>
  <si>
    <t>１－Ａ　算定要件の拡大（適応疾患等の拡大）</t>
    <phoneticPr fontId="1"/>
  </si>
  <si>
    <t>ベーチェット病におけるHLA型クラスI検査</t>
    <phoneticPr fontId="1"/>
  </si>
  <si>
    <t>920 注7</t>
    <phoneticPr fontId="1"/>
  </si>
  <si>
    <t>全身性エリテマトーデス(SLE)疑いの患者での抗核抗体と抗DNA抗体の同時測定</t>
    <phoneticPr fontId="1"/>
  </si>
  <si>
    <t>D014-13</t>
    <phoneticPr fontId="1"/>
  </si>
  <si>
    <t>資：5</t>
    <rPh sb="0" eb="2">
      <t>シ</t>
    </rPh>
    <phoneticPr fontId="1"/>
  </si>
  <si>
    <t>関節液検査</t>
    <phoneticPr fontId="1"/>
  </si>
  <si>
    <t>日本臨床整形外科学会　　日本整形外科学会　　日本痛風・尿酸核酸学会</t>
    <phoneticPr fontId="1"/>
  </si>
  <si>
    <t>小児科外来診療料</t>
    <phoneticPr fontId="1"/>
  </si>
  <si>
    <t>日本小児科医会</t>
    <phoneticPr fontId="1"/>
  </si>
  <si>
    <t>001-2</t>
    <phoneticPr fontId="1"/>
  </si>
  <si>
    <t>２－Ａ　点数の見直し（増点）
３　項目設定の見直し</t>
    <phoneticPr fontId="1"/>
  </si>
  <si>
    <t>小児かかりつけ診療料</t>
    <phoneticPr fontId="1"/>
  </si>
  <si>
    <t>001-2-11</t>
    <phoneticPr fontId="1"/>
  </si>
  <si>
    <t>資：2
添：1</t>
    <rPh sb="0" eb="2">
      <t>シ</t>
    </rPh>
    <rPh sb="4" eb="6">
      <t>テ</t>
    </rPh>
    <phoneticPr fontId="1"/>
  </si>
  <si>
    <t>ミトコンドリア遺伝⼦検査：G3460A、G11778A、T14484C（Invader法による）</t>
    <phoneticPr fontId="1"/>
  </si>
  <si>
    <t>日本眼科学会</t>
    <phoneticPr fontId="1"/>
  </si>
  <si>
    <t>日本神経眼科学会</t>
    <phoneticPr fontId="1"/>
  </si>
  <si>
    <t>日本児童青年精神医学会</t>
    <phoneticPr fontId="1"/>
  </si>
  <si>
    <t>通院・在宅精神療法　児童思春期精神科専門管理加算 施設基準（５）診療所の施設基準の変更</t>
    <phoneticPr fontId="1"/>
  </si>
  <si>
    <t>日本精神神経学会</t>
    <phoneticPr fontId="1"/>
  </si>
  <si>
    <t>002　注4</t>
    <phoneticPr fontId="1"/>
  </si>
  <si>
    <t>資：3</t>
    <rPh sb="0" eb="2">
      <t>シ</t>
    </rPh>
    <phoneticPr fontId="1"/>
  </si>
  <si>
    <t>１－Ｂ　算定要件の拡大（施設基準）</t>
    <phoneticPr fontId="1"/>
  </si>
  <si>
    <t>通院・在宅精神療法　児童思春期精神科専門管理加算　施設基準（２）専任の常勤精神科医の変更</t>
    <phoneticPr fontId="1"/>
  </si>
  <si>
    <t>通院・在宅精神療法　注３、注４加算の算定期限の変更</t>
    <phoneticPr fontId="1"/>
  </si>
  <si>
    <t>002　注３、注４</t>
    <phoneticPr fontId="1"/>
  </si>
  <si>
    <t>１－Ｃ　算定要件の拡大（回数制限）</t>
  </si>
  <si>
    <t>資：1</t>
    <rPh sb="0" eb="2">
      <t>シ</t>
    </rPh>
    <phoneticPr fontId="1"/>
  </si>
  <si>
    <t>通院・在宅精神療法　児童思春期精神科共同指導加算</t>
    <phoneticPr fontId="1"/>
  </si>
  <si>
    <t>資：2</t>
    <rPh sb="0" eb="2">
      <t>シ</t>
    </rPh>
    <phoneticPr fontId="1"/>
  </si>
  <si>
    <t>児童思春期精神科連携指導料</t>
    <phoneticPr fontId="1"/>
  </si>
  <si>
    <t>A225201</t>
    <phoneticPr fontId="1"/>
  </si>
  <si>
    <t>結核病棟入院基本料</t>
    <phoneticPr fontId="1"/>
  </si>
  <si>
    <t>日本結核・非結核性抗酸菌症学会</t>
    <phoneticPr fontId="1"/>
  </si>
  <si>
    <t>日本呼吸器学会　日本感染症学会</t>
    <phoneticPr fontId="1"/>
  </si>
  <si>
    <t>A102</t>
    <phoneticPr fontId="1"/>
  </si>
  <si>
    <t>２－Ａ　点数の見直し（増点）</t>
    <phoneticPr fontId="1"/>
  </si>
  <si>
    <t>資：3</t>
    <rPh sb="0" eb="2">
      <t>シ</t>
    </rPh>
    <phoneticPr fontId="1"/>
  </si>
  <si>
    <t>A225202</t>
    <phoneticPr fontId="1"/>
  </si>
  <si>
    <t>重症者等療養環境特別加算</t>
    <phoneticPr fontId="1"/>
  </si>
  <si>
    <t>日本呼吸器学会・日本感染症学会</t>
    <phoneticPr fontId="1"/>
  </si>
  <si>
    <t>A221</t>
    <phoneticPr fontId="1"/>
  </si>
  <si>
    <t>１－Ａ　算定要件の拡大（適応疾患等の拡大）</t>
    <phoneticPr fontId="1"/>
  </si>
  <si>
    <t>救急医療管理加算</t>
    <phoneticPr fontId="1"/>
  </si>
  <si>
    <t>A225203</t>
    <phoneticPr fontId="1"/>
  </si>
  <si>
    <t>A-205</t>
    <phoneticPr fontId="1"/>
  </si>
  <si>
    <t>資：1</t>
    <rPh sb="0" eb="2">
      <t>シ</t>
    </rPh>
    <phoneticPr fontId="1"/>
  </si>
  <si>
    <t>A225204</t>
    <phoneticPr fontId="1"/>
  </si>
  <si>
    <t>緩和ケア診療加算</t>
    <phoneticPr fontId="1"/>
  </si>
  <si>
    <t>A226-2</t>
    <phoneticPr fontId="1"/>
  </si>
  <si>
    <t>資：4</t>
    <rPh sb="0" eb="2">
      <t>シ</t>
    </rPh>
    <phoneticPr fontId="1"/>
  </si>
  <si>
    <t>呼吸ケアチーム加算</t>
    <phoneticPr fontId="1"/>
  </si>
  <si>
    <t>A242</t>
    <phoneticPr fontId="1"/>
  </si>
  <si>
    <t>A225206</t>
    <phoneticPr fontId="1"/>
  </si>
  <si>
    <t>A210</t>
    <phoneticPr fontId="1"/>
  </si>
  <si>
    <t>Ａ２１０ 難病等特別入院診療加算（１日につき）
２　二類感染症患者入院診療加算</t>
    <phoneticPr fontId="1"/>
  </si>
  <si>
    <t>中咽頭癌および原発不明癌検体のp16蛋白免疫染色</t>
    <phoneticPr fontId="1"/>
  </si>
  <si>
    <t>日本耳鼻咽喉科学会</t>
    <phoneticPr fontId="1"/>
  </si>
  <si>
    <t>N 病理診断</t>
  </si>
  <si>
    <t>１－Ａ　算定要件の拡大（適応疾患等の拡大）</t>
    <phoneticPr fontId="1"/>
  </si>
  <si>
    <t>資：5</t>
    <rPh sb="0" eb="2">
      <t>シ</t>
    </rPh>
    <phoneticPr fontId="1"/>
  </si>
  <si>
    <t>上咽頭癌および原発不明癌検体におけるEBERs in situハイブリダイゼーション（ISH）染色</t>
    <phoneticPr fontId="1"/>
  </si>
  <si>
    <t>資：5
添：2</t>
    <rPh sb="0" eb="2">
      <t>シ</t>
    </rPh>
    <rPh sb="4" eb="6">
      <t>テ</t>
    </rPh>
    <phoneticPr fontId="1"/>
  </si>
  <si>
    <t>資：5
添：2</t>
    <phoneticPr fontId="1"/>
  </si>
  <si>
    <t>ビデオヘッドインパルス検査 (video Head Impulse Test)</t>
    <phoneticPr fontId="1"/>
  </si>
  <si>
    <t>日本臨床神経生理学会</t>
    <phoneticPr fontId="1"/>
  </si>
  <si>
    <t>資：5
添：3</t>
    <rPh sb="0" eb="2">
      <t>シ</t>
    </rPh>
    <rPh sb="4" eb="6">
      <t>テ</t>
    </rPh>
    <phoneticPr fontId="1"/>
  </si>
  <si>
    <t>日本アレルギー学会、日本小児アレルギー学会、日本小児科医会</t>
    <phoneticPr fontId="1"/>
  </si>
  <si>
    <t>日本耳鼻咽喉科学会</t>
    <phoneticPr fontId="1"/>
  </si>
  <si>
    <t>アレルギー性鼻炎免疫療法指導管理料</t>
    <phoneticPr fontId="1"/>
  </si>
  <si>
    <t>A290101</t>
    <phoneticPr fontId="1"/>
  </si>
  <si>
    <t>精神病棟を一般病棟入院基本料に合算可能とすること</t>
    <phoneticPr fontId="1"/>
  </si>
  <si>
    <t>日本総合病院精神医学会</t>
    <phoneticPr fontId="1"/>
  </si>
  <si>
    <t>A290201</t>
    <phoneticPr fontId="1"/>
  </si>
  <si>
    <t>精神病棟入院基本料10対1の要件（平均在院日数）改定</t>
    <phoneticPr fontId="1"/>
  </si>
  <si>
    <t>１－Ｂ　算定要件の拡大（施設基準）</t>
    <phoneticPr fontId="1"/>
  </si>
  <si>
    <t>A290202</t>
    <phoneticPr fontId="1"/>
  </si>
  <si>
    <t>精神科救急・合併症入院料の改定（増点及び施設基準の緩和など）</t>
    <phoneticPr fontId="1"/>
  </si>
  <si>
    <t>A311-3</t>
    <phoneticPr fontId="1"/>
  </si>
  <si>
    <t>１－Ａ　算定要件の拡大（適応疾患等の拡大）
１－Ｂ　算定要件の拡大（施設基準）</t>
    <phoneticPr fontId="1"/>
  </si>
  <si>
    <t>運動器リハビリテーション料の対象疾患への糖尿病足病変の追記</t>
    <phoneticPr fontId="1"/>
  </si>
  <si>
    <t>日本フットケア・足病医学会</t>
    <phoneticPr fontId="1"/>
  </si>
  <si>
    <t>１－Ａ　算定要件の拡大（適応疾患等の拡大）</t>
    <phoneticPr fontId="1"/>
  </si>
  <si>
    <t>資：4
添：2</t>
    <rPh sb="0" eb="2">
      <t>シ</t>
    </rPh>
    <rPh sb="4" eb="6">
      <t>テ</t>
    </rPh>
    <phoneticPr fontId="1"/>
  </si>
  <si>
    <t>資：3</t>
    <rPh sb="0" eb="2">
      <t>シ</t>
    </rPh>
    <phoneticPr fontId="1"/>
  </si>
  <si>
    <t>遠隔連携診療料の対象疾患への下肢末梢動脈疾患の追記</t>
    <phoneticPr fontId="1"/>
  </si>
  <si>
    <t>005-11</t>
    <phoneticPr fontId="1"/>
  </si>
  <si>
    <t>遠隔分娩監視装置によるハイリスク妊婦管理料</t>
    <phoneticPr fontId="1"/>
  </si>
  <si>
    <t>日本産婦人科医会</t>
    <phoneticPr fontId="1"/>
  </si>
  <si>
    <t>日本産科婦人科学会、日本周産期・新生児医学会</t>
    <phoneticPr fontId="1"/>
  </si>
  <si>
    <t>リモートによるノンストレステスト（一連につき）点数の新設</t>
    <phoneticPr fontId="1"/>
  </si>
  <si>
    <t>日本小児科学会</t>
    <phoneticPr fontId="1"/>
  </si>
  <si>
    <t>資：2</t>
    <rPh sb="0" eb="2">
      <t>シ</t>
    </rPh>
    <phoneticPr fontId="1"/>
  </si>
  <si>
    <t>日本神経免疫学会</t>
    <phoneticPr fontId="1"/>
  </si>
  <si>
    <t>重症筋無力症および視神経脊髄炎スペクトラム障害に対するエクリズマブの外来化学療法加算</t>
    <phoneticPr fontId="1"/>
  </si>
  <si>
    <t xml:space="preserve"> 日本神経学会、日本神経治療学会</t>
    <phoneticPr fontId="1"/>
  </si>
  <si>
    <t>G004</t>
    <phoneticPr fontId="1"/>
  </si>
  <si>
    <t>１－Ａ　算定要件の拡大（適応疾患等の拡大）</t>
    <phoneticPr fontId="1"/>
  </si>
  <si>
    <t>資：5
添：2</t>
    <rPh sb="0" eb="2">
      <t>シ</t>
    </rPh>
    <rPh sb="4" eb="6">
      <t>テ</t>
    </rPh>
    <phoneticPr fontId="1"/>
  </si>
  <si>
    <t>多発性硬化症患者の脳画像解析プログラムによる脳体積の計測</t>
    <phoneticPr fontId="1"/>
  </si>
  <si>
    <t>日本神経学会、日本神経治療学会</t>
    <phoneticPr fontId="1"/>
  </si>
  <si>
    <t>A705101</t>
    <phoneticPr fontId="1"/>
  </si>
  <si>
    <t>日本肺癌学会</t>
    <phoneticPr fontId="1"/>
  </si>
  <si>
    <t>臨床倫理支援（臨床倫理サポート体制充実加算）</t>
    <phoneticPr fontId="1"/>
  </si>
  <si>
    <t>705-201</t>
    <phoneticPr fontId="1"/>
  </si>
  <si>
    <t>日本肺癌学会</t>
    <phoneticPr fontId="1"/>
  </si>
  <si>
    <t>特になし</t>
    <phoneticPr fontId="1"/>
  </si>
  <si>
    <t>1.算定要件の見直し（適応疾患、適応菌種等）</t>
    <phoneticPr fontId="1"/>
  </si>
  <si>
    <t>オクトレオチド酢酸塩の進行・再発胸腺腫への適応拡大</t>
    <phoneticPr fontId="1"/>
  </si>
  <si>
    <t>資：1</t>
    <rPh sb="0" eb="2">
      <t>シ</t>
    </rPh>
    <phoneticPr fontId="1"/>
  </si>
  <si>
    <t>オクトレオチド酢酸塩</t>
    <phoneticPr fontId="1"/>
  </si>
  <si>
    <t>オクトレオチド酢酸塩皮下注50μg</t>
    <phoneticPr fontId="1"/>
  </si>
  <si>
    <t>添：1</t>
    <rPh sb="0" eb="2">
      <t>テ</t>
    </rPh>
    <phoneticPr fontId="1"/>
  </si>
  <si>
    <t>悪性腫瘍組織検査（悪性腫瘍遺伝子検査）：
オンコマインDx Target Test マルチ CDxシステムへの「METエクソン14スキッピング検査」項目の追加</t>
    <phoneticPr fontId="1"/>
  </si>
  <si>
    <t>日本肺癌学会</t>
    <phoneticPr fontId="1"/>
  </si>
  <si>
    <t>日本呼吸器学会</t>
    <phoneticPr fontId="1"/>
  </si>
  <si>
    <t>004-2</t>
    <phoneticPr fontId="1"/>
  </si>
  <si>
    <t>２－Ａ　点数の見直し（増点）
３　項目設定の見直し</t>
    <phoneticPr fontId="1"/>
  </si>
  <si>
    <t>胸水中のヒアルロン酸濃度の測定</t>
    <phoneticPr fontId="1"/>
  </si>
  <si>
    <t>Ｄ００４ 穿刺液・採取液検査</t>
    <phoneticPr fontId="1"/>
  </si>
  <si>
    <t>１－Ａ　算定要件の拡大（適応疾患等の拡大）</t>
    <phoneticPr fontId="1"/>
  </si>
  <si>
    <t>添：5</t>
    <rPh sb="0" eb="2">
      <t>テ</t>
    </rPh>
    <phoneticPr fontId="1"/>
  </si>
  <si>
    <t>(肺)悪性腫瘍遺伝子検査</t>
    <phoneticPr fontId="1"/>
  </si>
  <si>
    <t>日本呼吸器学会、日本呼吸器外科学会、日本呼吸器内視鏡学会</t>
    <phoneticPr fontId="1"/>
  </si>
  <si>
    <t>２－Ａ　点数の見直し（増点）</t>
    <phoneticPr fontId="1"/>
  </si>
  <si>
    <t>添：3</t>
    <rPh sb="0" eb="2">
      <t>テ</t>
    </rPh>
    <phoneticPr fontId="1"/>
  </si>
  <si>
    <t>(肺)免疫染色（免疫抗体法）病理組織標本作製
６　ALK融合タンパク</t>
    <phoneticPr fontId="1"/>
  </si>
  <si>
    <t>002　６</t>
    <phoneticPr fontId="1"/>
  </si>
  <si>
    <t>(肺)PD-L1タンパク免疫染色（免疫抗体法）病理組織標本作製</t>
    <phoneticPr fontId="1"/>
  </si>
  <si>
    <t>005-3</t>
    <phoneticPr fontId="1"/>
  </si>
  <si>
    <t>添：4</t>
    <rPh sb="0" eb="2">
      <t>テ</t>
    </rPh>
    <phoneticPr fontId="1"/>
  </si>
  <si>
    <t>リツキシマブ投与後のCD19、またはCD20モニタリング</t>
    <phoneticPr fontId="1"/>
  </si>
  <si>
    <t>日本小児腎臓病学会</t>
    <phoneticPr fontId="1"/>
  </si>
  <si>
    <t>006-2</t>
    <phoneticPr fontId="1"/>
  </si>
  <si>
    <t>資：5</t>
    <rPh sb="0" eb="2">
      <t>シ</t>
    </rPh>
    <phoneticPr fontId="1"/>
  </si>
  <si>
    <t>資：3</t>
    <rPh sb="0" eb="2">
      <t>シ</t>
    </rPh>
    <phoneticPr fontId="1"/>
  </si>
  <si>
    <t>腎代替療法指導管理料</t>
    <phoneticPr fontId="1"/>
  </si>
  <si>
    <t>001 31</t>
    <phoneticPr fontId="1"/>
  </si>
  <si>
    <t>１－Ｂ　算定要件の拡大（施設基準）</t>
    <phoneticPr fontId="1"/>
  </si>
  <si>
    <t>資：2</t>
    <rPh sb="0" eb="2">
      <t>シ</t>
    </rPh>
    <phoneticPr fontId="1"/>
  </si>
  <si>
    <t>日本小児腎臓病学会</t>
    <phoneticPr fontId="1"/>
  </si>
  <si>
    <t>免疫抑制剤</t>
    <phoneticPr fontId="1"/>
  </si>
  <si>
    <t>253-201</t>
    <phoneticPr fontId="1"/>
  </si>
  <si>
    <t>難治性頻回再発型/ステロイド依存性ネフローゼ症候群に対するリツキシマブ投与後のミコフェノール酸モフェチル投与の保険適応追加</t>
    <phoneticPr fontId="1"/>
  </si>
  <si>
    <t>ミコフェノール酸モフェチル</t>
    <phoneticPr fontId="1"/>
  </si>
  <si>
    <t>セルセプトカプセル 250mg</t>
    <phoneticPr fontId="1"/>
  </si>
  <si>
    <t>資：4
添：2</t>
    <rPh sb="0" eb="2">
      <t>シ</t>
    </rPh>
    <rPh sb="4" eb="6">
      <t>テ</t>
    </rPh>
    <phoneticPr fontId="1"/>
  </si>
  <si>
    <t>206-202</t>
    <phoneticPr fontId="1"/>
  </si>
  <si>
    <t>日本移植学会</t>
    <phoneticPr fontId="1"/>
  </si>
  <si>
    <t>免疫抑制薬</t>
    <phoneticPr fontId="1"/>
  </si>
  <si>
    <t>エベロリムス</t>
    <phoneticPr fontId="1"/>
  </si>
  <si>
    <t>サーティカン</t>
    <phoneticPr fontId="1"/>
  </si>
  <si>
    <t xml:space="preserve">• サーティカンを1日1.5 mg、2回分割で使用し、トラフ値を3-8 ng/mLで調整する（参考文献1-4）。
• カルシニューリン阻害薬（シクロスポリンもしくはタクロリムス）並びにステロイド剤と併用する（参考文献1-4）。
</t>
    <phoneticPr fontId="1"/>
  </si>
  <si>
    <t>資：1</t>
    <rPh sb="0" eb="2">
      <t>シ</t>
    </rPh>
    <phoneticPr fontId="1"/>
  </si>
  <si>
    <t>オクトレオチド酢酸塩皮下注射における間歇注入シリンジポンプ加算</t>
    <phoneticPr fontId="1"/>
  </si>
  <si>
    <t>日本小児内分泌学会</t>
    <phoneticPr fontId="1"/>
  </si>
  <si>
    <t>日本小児科学会、日本新生児成育医学会</t>
    <phoneticPr fontId="1"/>
  </si>
  <si>
    <t>３　項目設定の見直し</t>
    <phoneticPr fontId="1"/>
  </si>
  <si>
    <t>資：5
添：2</t>
    <rPh sb="0" eb="2">
      <t>シ</t>
    </rPh>
    <rPh sb="4" eb="6">
      <t>テ</t>
    </rPh>
    <phoneticPr fontId="1"/>
  </si>
  <si>
    <t>血糖自己測定器加算　間欠スキャン式持続血糖測定器によるもの</t>
    <phoneticPr fontId="1"/>
  </si>
  <si>
    <t>150-7</t>
    <phoneticPr fontId="1"/>
  </si>
  <si>
    <t>時間外緊急遠隔診療料</t>
    <phoneticPr fontId="1"/>
  </si>
  <si>
    <t>日本脳神経外科学会</t>
    <phoneticPr fontId="1"/>
  </si>
  <si>
    <t>日本脳卒中学会</t>
    <phoneticPr fontId="1"/>
  </si>
  <si>
    <t>資：4
添：2</t>
    <rPh sb="4" eb="6">
      <t>テ</t>
    </rPh>
    <phoneticPr fontId="1"/>
  </si>
  <si>
    <t>血清VEGF-D濃度の測定</t>
    <phoneticPr fontId="1"/>
  </si>
  <si>
    <t>日本呼吸器学会</t>
    <phoneticPr fontId="1"/>
  </si>
  <si>
    <t>資：5</t>
    <rPh sb="0" eb="2">
      <t>シ</t>
    </rPh>
    <phoneticPr fontId="1"/>
  </si>
  <si>
    <t>FLCN遺伝子検査</t>
    <phoneticPr fontId="1"/>
  </si>
  <si>
    <t>過呼吸法による動的肺過膨張の評価</t>
    <phoneticPr fontId="1"/>
  </si>
  <si>
    <t>日本臨床検査医学会、日本呼吸ケア・リハビリテーション学会</t>
    <phoneticPr fontId="1"/>
  </si>
  <si>
    <t>資：1</t>
    <rPh sb="0" eb="2">
      <t>シ</t>
    </rPh>
    <phoneticPr fontId="1"/>
  </si>
  <si>
    <t>鳥抗原特異的IgG測定（イムノキャップ法）</t>
    <phoneticPr fontId="1"/>
  </si>
  <si>
    <t>日本アレルギー学会</t>
    <phoneticPr fontId="1"/>
  </si>
  <si>
    <t>抗Granulocyte Macrophage Colony-Stimulating Factor (GM-CSF) 抗体濃度測定</t>
    <phoneticPr fontId="1"/>
  </si>
  <si>
    <t>外来緩和ケア管理料</t>
    <phoneticPr fontId="1"/>
  </si>
  <si>
    <t>日本呼吸ケア・リハビリテーション学会</t>
    <phoneticPr fontId="1"/>
  </si>
  <si>
    <t>001-24</t>
    <phoneticPr fontId="1"/>
  </si>
  <si>
    <t>１－Ａ　算定要件の拡大（適応疾患等の拡大）</t>
    <phoneticPr fontId="1"/>
  </si>
  <si>
    <t>在宅持続陽圧呼吸療法指導管理料２の算定要件ウの修正</t>
    <phoneticPr fontId="1"/>
  </si>
  <si>
    <t>日本睡眠学会、日本呼吸ケア・リハビリテーション学会、日本呼吸療法医学会</t>
    <phoneticPr fontId="1"/>
  </si>
  <si>
    <t>107-2(3)</t>
    <phoneticPr fontId="1"/>
  </si>
  <si>
    <t>在宅持続陽圧呼吸療法指導管理料２の注２および（６）の修正</t>
    <phoneticPr fontId="1"/>
  </si>
  <si>
    <t>107-2</t>
    <phoneticPr fontId="1"/>
  </si>
  <si>
    <t>１－Ａ　算定要件の拡大（適応疾患等の拡大）
２－Ａ　点数の見直し（増点）</t>
    <phoneticPr fontId="1"/>
  </si>
  <si>
    <t>資：2</t>
    <rPh sb="0" eb="2">
      <t>シ</t>
    </rPh>
    <phoneticPr fontId="1"/>
  </si>
  <si>
    <t>百日咳の早期診断法</t>
    <phoneticPr fontId="1"/>
  </si>
  <si>
    <t>日本アレルギー学会、日本小児アレルギー学会</t>
    <phoneticPr fontId="1"/>
  </si>
  <si>
    <t>D012(12)</t>
    <phoneticPr fontId="1"/>
  </si>
  <si>
    <t>６　その他（１～５のいずれも該当しない）</t>
    <phoneticPr fontId="1"/>
  </si>
  <si>
    <t>資：5
添：1</t>
    <rPh sb="0" eb="2">
      <t>シ</t>
    </rPh>
    <rPh sb="4" eb="6">
      <t>テ</t>
    </rPh>
    <phoneticPr fontId="1"/>
  </si>
  <si>
    <t>特発性肺線維症の急性増悪に対する吸着式血液浄化法</t>
    <phoneticPr fontId="1"/>
  </si>
  <si>
    <t>日本呼吸療法医学会</t>
    <phoneticPr fontId="1"/>
  </si>
  <si>
    <t>J041</t>
    <phoneticPr fontId="1"/>
  </si>
  <si>
    <t>在宅酸素療法指導管理料の算定要件変更</t>
    <phoneticPr fontId="1"/>
  </si>
  <si>
    <t>１－Ｂ　算定要件の拡大（施設基準）
２－Ａ　点数の見直し（増点）</t>
    <phoneticPr fontId="1"/>
  </si>
  <si>
    <t>A229201</t>
    <phoneticPr fontId="1"/>
  </si>
  <si>
    <t>緩和ケア診療加算</t>
    <phoneticPr fontId="1"/>
  </si>
  <si>
    <t>日本緩和医療学会、日本呼吸ケア・リハビリテーション学会</t>
    <phoneticPr fontId="1"/>
  </si>
  <si>
    <t>226-2</t>
    <phoneticPr fontId="1"/>
  </si>
  <si>
    <t>資：5
添：3</t>
    <rPh sb="0" eb="2">
      <t>シ</t>
    </rPh>
    <rPh sb="4" eb="6">
      <t>テ</t>
    </rPh>
    <phoneticPr fontId="1"/>
  </si>
  <si>
    <t>人工知能技術を用いた画像診断補助に対する加算（単純・コンピュータ断層撮影）</t>
    <phoneticPr fontId="1"/>
  </si>
  <si>
    <t>日本医学放射線学会</t>
    <phoneticPr fontId="1"/>
  </si>
  <si>
    <t>人工知能技術等を用いたデジタル画像再構成に対する加算</t>
    <phoneticPr fontId="1"/>
  </si>
  <si>
    <t>資：4</t>
    <rPh sb="0" eb="2">
      <t>シ</t>
    </rPh>
    <phoneticPr fontId="1"/>
  </si>
  <si>
    <t>ネットワーク型画像管理加算</t>
    <phoneticPr fontId="1"/>
  </si>
  <si>
    <t>診断困難小児稀少疾患依頼読影料</t>
    <phoneticPr fontId="1"/>
  </si>
  <si>
    <t>添：4</t>
    <rPh sb="0" eb="2">
      <t>テ</t>
    </rPh>
    <phoneticPr fontId="1"/>
  </si>
  <si>
    <t>画像診断管理加算2の見直し（2.5の創設）</t>
    <phoneticPr fontId="1"/>
  </si>
  <si>
    <t>１－Ｂ　算定要件の拡大（施設基準）
３　項目設定の見直し</t>
    <phoneticPr fontId="1"/>
  </si>
  <si>
    <t>画像診断管理加算3の見直し（4の新設）</t>
    <phoneticPr fontId="1"/>
  </si>
  <si>
    <t>通則5</t>
    <phoneticPr fontId="1"/>
  </si>
  <si>
    <t>１－Ｂ　算定要件の拡大（施設基準）
２－Ａ　点数の見直し（増点）
３　項目設定の見直し</t>
    <phoneticPr fontId="1"/>
  </si>
  <si>
    <t>画像診断加算（小児）　（小児被ばく低減加算）</t>
    <phoneticPr fontId="1"/>
  </si>
  <si>
    <t>通則５</t>
    <phoneticPr fontId="1"/>
  </si>
  <si>
    <t>３　項目設定の見直し</t>
    <phoneticPr fontId="1"/>
  </si>
  <si>
    <t>コンピューター断層診断の増点</t>
    <phoneticPr fontId="1"/>
  </si>
  <si>
    <t>２－Ａ　点数の見直し（増点）
３　項目設定の見直し</t>
    <phoneticPr fontId="1"/>
  </si>
  <si>
    <t>遠隔画像診断管理加算3の廃止</t>
    <phoneticPr fontId="1"/>
  </si>
  <si>
    <t>通則　第7号</t>
    <phoneticPr fontId="1"/>
  </si>
  <si>
    <t>４　保険収載の廃止</t>
    <phoneticPr fontId="1"/>
  </si>
  <si>
    <t>資：5</t>
    <rPh sb="0" eb="2">
      <t>シ</t>
    </rPh>
    <phoneticPr fontId="1"/>
  </si>
  <si>
    <t>MRI体内デバイス安全対策加算</t>
    <phoneticPr fontId="1"/>
  </si>
  <si>
    <t>日本磁気共鳴医学会</t>
    <phoneticPr fontId="1"/>
  </si>
  <si>
    <t>日本医学放射線学会　日本放射線技術学会</t>
    <phoneticPr fontId="1"/>
  </si>
  <si>
    <t>資：5
添：5</t>
    <phoneticPr fontId="1"/>
  </si>
  <si>
    <t>超音波減衰法による肝脂肪化定量</t>
    <phoneticPr fontId="1"/>
  </si>
  <si>
    <t>日本肝臓学会</t>
    <phoneticPr fontId="1"/>
  </si>
  <si>
    <t>資：5
添：3</t>
    <rPh sb="0" eb="2">
      <t>シ</t>
    </rPh>
    <rPh sb="4" eb="6">
      <t>テ</t>
    </rPh>
    <phoneticPr fontId="1"/>
  </si>
  <si>
    <t>サルコペニアや脂肪性肝疾患診断時のBIA法（インボディ）による体組成計測</t>
    <phoneticPr fontId="1"/>
  </si>
  <si>
    <t>資：5
添：1</t>
    <rPh sb="0" eb="2">
      <t>シ</t>
    </rPh>
    <rPh sb="4" eb="6">
      <t>テ</t>
    </rPh>
    <phoneticPr fontId="1"/>
  </si>
  <si>
    <t>糖鎖欠損トランスフェリン(CDT)/トランスフェリン比</t>
    <phoneticPr fontId="1"/>
  </si>
  <si>
    <t>自己免疫性肝炎における抗平滑筋抗体の測定</t>
    <phoneticPr fontId="1"/>
  </si>
  <si>
    <t>染色体検査</t>
    <phoneticPr fontId="1"/>
  </si>
  <si>
    <t>日本リンパ網内系学会</t>
    <phoneticPr fontId="1"/>
  </si>
  <si>
    <t>日本血液学会､日本小児血液・がん学会</t>
    <phoneticPr fontId="1"/>
  </si>
  <si>
    <t>006-5</t>
    <phoneticPr fontId="1"/>
  </si>
  <si>
    <t>１－Ｃ　算定要件の拡大（回数制限）</t>
    <phoneticPr fontId="1"/>
  </si>
  <si>
    <t>在宅自己注射指導管理料加算のがん薬物療法実施中のG-CSF製剤に対する適応拡大</t>
    <phoneticPr fontId="1"/>
  </si>
  <si>
    <t>C101</t>
    <phoneticPr fontId="1"/>
  </si>
  <si>
    <t>１－Ａ　算定要件の拡大（適応疾患等の拡大）</t>
    <phoneticPr fontId="1"/>
  </si>
  <si>
    <t>資：3
添：2</t>
    <rPh sb="0" eb="2">
      <t>シ</t>
    </rPh>
    <rPh sb="4" eb="6">
      <t>テ</t>
    </rPh>
    <phoneticPr fontId="1"/>
  </si>
  <si>
    <t>内臓脂肪量測定（腹部CT法）</t>
    <phoneticPr fontId="1"/>
  </si>
  <si>
    <t>日本肥満学会</t>
    <phoneticPr fontId="1"/>
  </si>
  <si>
    <t>「肥満症」病名による生活習慣病管理料の算定</t>
    <phoneticPr fontId="1"/>
  </si>
  <si>
    <t>抗MDA5抗体陽性皮膚筋炎に伴う急速進行性間質性肺炎に対する血漿交換療法</t>
    <phoneticPr fontId="1"/>
  </si>
  <si>
    <t>日本アフェレシス学会</t>
    <phoneticPr fontId="1"/>
  </si>
  <si>
    <t>日本呼吸器学会、日本リウマチ学会</t>
    <phoneticPr fontId="1"/>
  </si>
  <si>
    <t>J039</t>
    <phoneticPr fontId="1"/>
  </si>
  <si>
    <t>血漿交換療法（増点について）</t>
    <phoneticPr fontId="1"/>
  </si>
  <si>
    <t>２－Ａ　点数の見直し（増点）</t>
    <phoneticPr fontId="1"/>
  </si>
  <si>
    <t>ABO血液型不適合間の同種腎移植又はリンパ球抗体陽性の同種腎移植に対する単純血漿交換</t>
    <phoneticPr fontId="1"/>
  </si>
  <si>
    <t>日本臨床腎移植学会</t>
    <phoneticPr fontId="1"/>
  </si>
  <si>
    <t>ホルモン補充療法(HRT)管理料</t>
    <phoneticPr fontId="1"/>
  </si>
  <si>
    <t>日本女性医学学会</t>
    <phoneticPr fontId="1"/>
  </si>
  <si>
    <t>日本産科婦人科学会、日本産婦人科医会</t>
    <phoneticPr fontId="1"/>
  </si>
  <si>
    <t>F 投薬</t>
  </si>
  <si>
    <t>ヘリコバクターピロリ菌の抗菌薬感受性試験</t>
    <phoneticPr fontId="1"/>
  </si>
  <si>
    <t>日本ヘリコバクター学会</t>
    <phoneticPr fontId="1"/>
  </si>
  <si>
    <t>日本消化器病学会</t>
    <phoneticPr fontId="1"/>
  </si>
  <si>
    <t>抗壁細胞抗体検査</t>
    <phoneticPr fontId="1"/>
  </si>
  <si>
    <t>血清ペプシノゲンによるヘリコバクターピロリ除菌判定</t>
    <phoneticPr fontId="1"/>
  </si>
  <si>
    <t>血清ペプシノゲンによる胃炎診断</t>
    <phoneticPr fontId="1"/>
  </si>
  <si>
    <t>胃がん家族歴を有する若年者における非侵襲的ヘリコバクター・ピロリ（ピロリ菌）検査</t>
    <phoneticPr fontId="1"/>
  </si>
  <si>
    <t>抗体検査（血清、尿）：D012「9」及び「12」、便中抗原検査：D012「24」、尿素呼気試験：D023-2「2」</t>
    <phoneticPr fontId="1"/>
  </si>
  <si>
    <t>１－Ａ　算定要件の拡大（適応疾患等の拡大）
１－Ｃ　算定要件の拡大（回数制限）
３　項目設定の見直し</t>
    <phoneticPr fontId="1"/>
  </si>
  <si>
    <t>内視鏡未施行者に対する非侵襲的ヘリコバクター・ピロリ検査</t>
    <phoneticPr fontId="1"/>
  </si>
  <si>
    <t>A103</t>
    <phoneticPr fontId="1"/>
  </si>
  <si>
    <t>資：4
添：3</t>
    <rPh sb="0" eb="2">
      <t>シ</t>
    </rPh>
    <rPh sb="4" eb="6">
      <t>テ</t>
    </rPh>
    <phoneticPr fontId="1"/>
  </si>
  <si>
    <t>肺血流増加型先天性心疾患に対する低酸素療法</t>
    <phoneticPr fontId="1"/>
  </si>
  <si>
    <t>日本小児循環器学会</t>
    <phoneticPr fontId="1"/>
  </si>
  <si>
    <t>日本循環器学会、日本集中治療医学会、日本新生児成育医学会</t>
    <phoneticPr fontId="1"/>
  </si>
  <si>
    <t>２－Ａ　点数の見直し（増点）
３　項目設定の見直し</t>
    <phoneticPr fontId="1"/>
  </si>
  <si>
    <t>在宅心不全患者指導管理料</t>
    <phoneticPr fontId="1"/>
  </si>
  <si>
    <t>日本在宅医療連合学会</t>
    <phoneticPr fontId="1"/>
  </si>
  <si>
    <t>在宅人工呼吸器の加湿器加算</t>
    <phoneticPr fontId="1"/>
  </si>
  <si>
    <t>点滴皮下注(持続皮下輸液）</t>
    <phoneticPr fontId="1"/>
  </si>
  <si>
    <t>在宅患者訪問診療料・歯科訪問診療料の「同一建物居住者」の人数による減額の見直し</t>
    <phoneticPr fontId="1"/>
  </si>
  <si>
    <t>Ｃ001、歯C000</t>
    <phoneticPr fontId="1"/>
  </si>
  <si>
    <t>２－Ａ　点数の見直し（増点）</t>
    <phoneticPr fontId="1"/>
  </si>
  <si>
    <t>看取り介護加算（Ⅱ）と在宅患者訪問診療料の看取り加算の併算定の制限撤廃</t>
    <phoneticPr fontId="1"/>
  </si>
  <si>
    <t>日本在宅医療連合学会</t>
    <phoneticPr fontId="1"/>
  </si>
  <si>
    <t>Ｃ001　注７</t>
    <phoneticPr fontId="1"/>
  </si>
  <si>
    <t>１－Ｃ　算定要件の拡大（回数制限）</t>
    <phoneticPr fontId="1"/>
  </si>
  <si>
    <t>資：5
添：5</t>
    <rPh sb="0" eb="2">
      <t>シ</t>
    </rPh>
    <rPh sb="4" eb="6">
      <t>テ</t>
    </rPh>
    <phoneticPr fontId="1"/>
  </si>
  <si>
    <t>在宅医療における在宅血液透析又は在宅腹膜灌流を行っていない
保存期腎不全による腎性貧血患者へのエリスロポエチン製剤注射</t>
    <phoneticPr fontId="1"/>
  </si>
  <si>
    <t>G000、G001</t>
    <phoneticPr fontId="1"/>
  </si>
  <si>
    <t>１－Ａ　算定要件の拡大（適応疾患等の拡大）</t>
    <phoneticPr fontId="1"/>
  </si>
  <si>
    <t>資：5
添：4</t>
    <rPh sb="0" eb="2">
      <t>シ</t>
    </rPh>
    <rPh sb="4" eb="6">
      <t>テ</t>
    </rPh>
    <phoneticPr fontId="1"/>
  </si>
  <si>
    <t>ポリウレタンフィルムおよびポリウレタンフォームの褥瘡予防の適応拡大</t>
    <phoneticPr fontId="1"/>
  </si>
  <si>
    <t>J000</t>
    <phoneticPr fontId="1"/>
  </si>
  <si>
    <t>外来栄養食事指導料2の「当該保険医療機関以外」に認定栄養ケア・ステーションを含める</t>
    <phoneticPr fontId="1"/>
  </si>
  <si>
    <t>B001・9</t>
    <phoneticPr fontId="1"/>
  </si>
  <si>
    <t>１－Ｂ　算定要件の拡大（施設基準）</t>
    <phoneticPr fontId="1"/>
  </si>
  <si>
    <t>在宅患者訪問栄養食事指導料2の「当該保険医療機関以外」に認定栄養ケア・ステーションを含める</t>
    <phoneticPr fontId="1"/>
  </si>
  <si>
    <t>C009</t>
    <phoneticPr fontId="1"/>
  </si>
  <si>
    <t>在宅悪性腫瘍等患者指導管理料の適応拡大</t>
    <phoneticPr fontId="1"/>
  </si>
  <si>
    <t>C108</t>
    <phoneticPr fontId="1"/>
  </si>
  <si>
    <t>３　項目設定の見直し</t>
    <phoneticPr fontId="1"/>
  </si>
  <si>
    <t>強化型在宅療養支援診療所のグループ内の訪問診療の実績評価</t>
    <phoneticPr fontId="1"/>
  </si>
  <si>
    <t>C001</t>
    <phoneticPr fontId="1"/>
  </si>
  <si>
    <t>認知症の検査を居宅で実施した場合の算定</t>
    <phoneticPr fontId="1"/>
  </si>
  <si>
    <t xml:space="preserve"> Ｄ２８５ </t>
    <phoneticPr fontId="1"/>
  </si>
  <si>
    <t>236-201</t>
    <phoneticPr fontId="1"/>
  </si>
  <si>
    <t>4.その他</t>
    <phoneticPr fontId="1"/>
  </si>
  <si>
    <t>静脈輸液製剤の皮下輸液への適応拡大</t>
    <phoneticPr fontId="1"/>
  </si>
  <si>
    <t>ラクテック、５％ブドウ糖注射液、ソリタ−Ｔ３号輸液</t>
    <phoneticPr fontId="1"/>
  </si>
  <si>
    <t>難治性片頭痛に対する認知行動療法</t>
    <phoneticPr fontId="1"/>
  </si>
  <si>
    <t>日本神経学会、日本心身医学会、日本心療内科学会</t>
    <phoneticPr fontId="1"/>
  </si>
  <si>
    <t>日本頭痛学会</t>
    <phoneticPr fontId="1"/>
  </si>
  <si>
    <t>I003－2</t>
    <phoneticPr fontId="1"/>
  </si>
  <si>
    <t>資：5</t>
    <rPh sb="0" eb="2">
      <t>シ</t>
    </rPh>
    <phoneticPr fontId="1"/>
  </si>
  <si>
    <t>オンライン診療における慢性頭痛性疾患の生活指導，薬物療法の療養管理料</t>
    <phoneticPr fontId="1"/>
  </si>
  <si>
    <t>日本神経学会、日本神経治療学会</t>
  </si>
  <si>
    <t>日本神経学会、日本神経治療学会</t>
    <phoneticPr fontId="1"/>
  </si>
  <si>
    <t>[000]</t>
    <phoneticPr fontId="1"/>
  </si>
  <si>
    <t>外来診療における慢性頭痛性疾患の生活指導，薬物療法の療養管理料</t>
    <phoneticPr fontId="1"/>
  </si>
  <si>
    <t>資：5
添：1</t>
    <rPh sb="0" eb="2">
      <t>シ</t>
    </rPh>
    <rPh sb="4" eb="6">
      <t>テ</t>
    </rPh>
    <phoneticPr fontId="1"/>
  </si>
  <si>
    <t>片頭痛，群発頭痛患者のオンライン診療における在宅自己注射指導管理料</t>
    <phoneticPr fontId="1"/>
  </si>
  <si>
    <t>群発頭痛患者オンライン診療における在宅酸素療法指導管理</t>
    <phoneticPr fontId="1"/>
  </si>
  <si>
    <t>遺伝カウンセリングの適応拡大</t>
    <phoneticPr fontId="1"/>
  </si>
  <si>
    <t>日本遺伝カウンセリング学会</t>
    <phoneticPr fontId="1"/>
  </si>
  <si>
    <t>日本遺伝子診療学会、日本癌治療学会、日本臨床腫瘍学会、日本人類遺伝学会、日本産科婦人科学会、日本婦人科腫瘍学会、日本乳癌学会、日本泌尿器科学会、日本膵臓学会</t>
    <phoneticPr fontId="1"/>
  </si>
  <si>
    <t>資：4</t>
    <rPh sb="0" eb="2">
      <t>シ</t>
    </rPh>
    <phoneticPr fontId="1"/>
  </si>
  <si>
    <t>資：2</t>
    <rPh sb="0" eb="2">
      <t>シ</t>
    </rPh>
    <phoneticPr fontId="1"/>
  </si>
  <si>
    <t>マイクロアレイ染色体検査</t>
    <phoneticPr fontId="1"/>
  </si>
  <si>
    <t>日本人類遺伝学会</t>
    <phoneticPr fontId="1"/>
  </si>
  <si>
    <t>覚醒維持検査</t>
    <phoneticPr fontId="1"/>
  </si>
  <si>
    <t>日本睡眠学会</t>
    <phoneticPr fontId="1"/>
  </si>
  <si>
    <t>資：1</t>
    <rPh sb="0" eb="2">
      <t>シ</t>
    </rPh>
    <phoneticPr fontId="1"/>
  </si>
  <si>
    <t>アクチグラフ</t>
    <phoneticPr fontId="1"/>
  </si>
  <si>
    <t>認知療法・認知行動療法</t>
    <phoneticPr fontId="1"/>
  </si>
  <si>
    <t>日本精神神経学会、日本心身医学会、日本心療内科学会、日本総合病院精神医学会</t>
    <phoneticPr fontId="1"/>
  </si>
  <si>
    <t>I　003‐2</t>
    <phoneticPr fontId="1"/>
  </si>
  <si>
    <t>終夜睡眠ポリグラフィ</t>
    <phoneticPr fontId="1"/>
  </si>
  <si>
    <t>１－Ａ　算定要件の拡大（適応疾患等の拡大）
６　その他（１～５のいずれも該当しない）</t>
    <phoneticPr fontId="1"/>
  </si>
  <si>
    <t>資：3</t>
    <rPh sb="0" eb="2">
      <t>シ</t>
    </rPh>
    <phoneticPr fontId="1"/>
  </si>
  <si>
    <t>291-201</t>
    <phoneticPr fontId="1"/>
  </si>
  <si>
    <t>日本造血・免疫細胞療法学会</t>
    <phoneticPr fontId="1"/>
  </si>
  <si>
    <t>代謝拮抗薬（葉酸代謝拮抗薬）</t>
    <phoneticPr fontId="1"/>
  </si>
  <si>
    <t>1.算定要件の見直し（適応疾患、適応菌種等）</t>
    <phoneticPr fontId="1"/>
  </si>
  <si>
    <t>メトトレキサートを同種造血細胞移植時の移植片対宿主病の抑制に適用拡大する</t>
    <phoneticPr fontId="1"/>
  </si>
  <si>
    <t>メトトレキサート</t>
    <phoneticPr fontId="1"/>
  </si>
  <si>
    <t>注射用メソトレキセート</t>
    <phoneticPr fontId="1"/>
  </si>
  <si>
    <t>291-202</t>
    <phoneticPr fontId="1"/>
  </si>
  <si>
    <t>抗悪性腫瘍剤</t>
    <phoneticPr fontId="1"/>
  </si>
  <si>
    <t>造血幹細胞移植の前治療に適用を拡大する。</t>
    <phoneticPr fontId="1"/>
  </si>
  <si>
    <t>フルダラビンリン酸エステル</t>
    <phoneticPr fontId="1"/>
  </si>
  <si>
    <t>フルダラ静注用50mg</t>
    <phoneticPr fontId="1"/>
  </si>
  <si>
    <t>291-203</t>
    <phoneticPr fontId="1"/>
  </si>
  <si>
    <t>メルファラン</t>
    <phoneticPr fontId="1"/>
  </si>
  <si>
    <t>アルケラン静注用50mg</t>
    <phoneticPr fontId="1"/>
  </si>
  <si>
    <t>291-204</t>
    <phoneticPr fontId="1"/>
  </si>
  <si>
    <t>エトポシド</t>
    <phoneticPr fontId="1"/>
  </si>
  <si>
    <t>ラステッド注　100mg/mL</t>
    <phoneticPr fontId="1"/>
  </si>
  <si>
    <t>エトポシドを、造血幹細胞移植の前治療に適用拡大する。</t>
    <phoneticPr fontId="1"/>
  </si>
  <si>
    <t>注射処方料</t>
    <phoneticPr fontId="1"/>
  </si>
  <si>
    <t>日本内科学会</t>
    <phoneticPr fontId="1"/>
  </si>
  <si>
    <t>日本小児科学会、日本精神神経学会、内科系学会社会保険連合</t>
    <phoneticPr fontId="1"/>
  </si>
  <si>
    <t>資：2</t>
    <rPh sb="0" eb="2">
      <t>シ</t>
    </rPh>
    <phoneticPr fontId="1"/>
  </si>
  <si>
    <t>資：4</t>
    <rPh sb="0" eb="2">
      <t>シ</t>
    </rPh>
    <phoneticPr fontId="1"/>
  </si>
  <si>
    <t>人工呼吸器装着時意思決定支援管理料</t>
    <phoneticPr fontId="1"/>
  </si>
  <si>
    <t>日本呼吸器学会、日本呼吸療法医学会、日本呼吸ケア・リハ学会、日本感染症学会、
日本アレルギー学会、日本臨床内科医会、内科系学会社会保険連合</t>
    <phoneticPr fontId="1"/>
  </si>
  <si>
    <t>A299201</t>
    <phoneticPr fontId="1"/>
  </si>
  <si>
    <t>「重症度、医療・看護必要度」にD項目（内科系医療ニーズ）を追加した評価基準の提案</t>
    <phoneticPr fontId="1"/>
  </si>
  <si>
    <t>日本小児科学会、日本精神神経学会、内科系学会社会保険連合</t>
    <phoneticPr fontId="1"/>
  </si>
  <si>
    <t>日本内科学会</t>
    <phoneticPr fontId="1"/>
  </si>
  <si>
    <t>A100</t>
    <phoneticPr fontId="1"/>
  </si>
  <si>
    <t>１－Ｂ　算定要件の拡大（施設基準）
３　項目設定の見直し</t>
    <phoneticPr fontId="1"/>
  </si>
  <si>
    <t>資：2</t>
    <rPh sb="0" eb="2">
      <t>シ</t>
    </rPh>
    <phoneticPr fontId="1"/>
  </si>
  <si>
    <t>要支援児童指導管理料（外来）
要支援児童指導管理料（入院）</t>
    <phoneticPr fontId="1"/>
  </si>
  <si>
    <t>日本小児心身医学会</t>
    <phoneticPr fontId="1"/>
  </si>
  <si>
    <t>日本小児科学会、日本小児精神神経学会、日本子ども虐待医学会、
日本小児救急医学会</t>
    <phoneticPr fontId="1"/>
  </si>
  <si>
    <t>258-201</t>
    <phoneticPr fontId="1"/>
  </si>
  <si>
    <t>日本神経学会</t>
    <phoneticPr fontId="1"/>
  </si>
  <si>
    <t>抗悪性腫瘍剤　抗CD20モノクローナル抗体</t>
    <phoneticPr fontId="1"/>
  </si>
  <si>
    <t>1.算定要件の見直し（適応疾患、適応菌種等）</t>
    <phoneticPr fontId="1"/>
  </si>
  <si>
    <t>リツキシマブ(遺伝子組換え)製剤</t>
    <phoneticPr fontId="1"/>
  </si>
  <si>
    <t>リツキサン注</t>
    <phoneticPr fontId="1"/>
  </si>
  <si>
    <t>抗MAG抗体陽性ニューロパチーに対する適応拡大</t>
    <phoneticPr fontId="1"/>
  </si>
  <si>
    <t>資：4</t>
    <rPh sb="0" eb="2">
      <t>シ</t>
    </rPh>
    <phoneticPr fontId="1"/>
  </si>
  <si>
    <t>血清コレスタノール測定（血液）</t>
    <phoneticPr fontId="1"/>
  </si>
  <si>
    <t>日本神経学会</t>
    <phoneticPr fontId="1"/>
  </si>
  <si>
    <t>日本神経治療学会、日本小児科学会、日本周産期・新生児医学会、
日本先天代謝異常学会、日本小児神経学会、日本新生児成育医学会</t>
    <phoneticPr fontId="1"/>
  </si>
  <si>
    <t>資：5</t>
    <rPh sb="0" eb="2">
      <t>シ</t>
    </rPh>
    <phoneticPr fontId="1"/>
  </si>
  <si>
    <t>日本血液学会、日本造血・免疫細胞療法学会、日本臨床検査医学会、日本小児血液・がん学会、日本リンパ網内系学会</t>
    <phoneticPr fontId="1"/>
  </si>
  <si>
    <t>日本血液学会、日本造血・免疫細胞療法学会</t>
    <phoneticPr fontId="1"/>
  </si>
  <si>
    <t>細菌・ウイルス・真菌核酸多項目同時検出</t>
    <phoneticPr fontId="1"/>
  </si>
  <si>
    <t>資：3</t>
    <rPh sb="0" eb="2">
      <t>シ</t>
    </rPh>
    <phoneticPr fontId="1"/>
  </si>
  <si>
    <t>神経疾患、脳卒中患者に対する公認心理師によるカウンセリング料</t>
    <phoneticPr fontId="1"/>
  </si>
  <si>
    <t>日本脳卒中学会,日本認知症学会,日本心身医学会,日本心療内科学会</t>
    <phoneticPr fontId="1"/>
  </si>
  <si>
    <t>難治性片頭痛・三叉神経自律神経性頭痛指導料</t>
    <phoneticPr fontId="1"/>
  </si>
  <si>
    <t>日本頭痛学会、日本神経治療学会</t>
    <phoneticPr fontId="1"/>
  </si>
  <si>
    <t>資：5
添：1</t>
    <rPh sb="0" eb="2">
      <t>シ</t>
    </rPh>
    <rPh sb="4" eb="6">
      <t>テ</t>
    </rPh>
    <phoneticPr fontId="1"/>
  </si>
  <si>
    <t>血清中P/Q型カルシウムチャネル（VGCC）抗体の測定</t>
    <phoneticPr fontId="1"/>
  </si>
  <si>
    <t>日本神経免疫学会  日本神経治療学会</t>
    <phoneticPr fontId="1"/>
  </si>
  <si>
    <t>経管栄養・薬剤投与用　カテーテル交換法</t>
    <phoneticPr fontId="1"/>
  </si>
  <si>
    <t>日本神経治療学会</t>
    <phoneticPr fontId="1"/>
  </si>
  <si>
    <t>J043-4</t>
    <phoneticPr fontId="1"/>
  </si>
  <si>
    <t>２－Ａ　点数の見直し（増点）
３　項目設定の見直し</t>
    <phoneticPr fontId="1"/>
  </si>
  <si>
    <t>資：5</t>
    <rPh sb="0" eb="2">
      <t>シ</t>
    </rPh>
    <phoneticPr fontId="1"/>
  </si>
  <si>
    <t>パーキンソン病およびその類縁疾患の急性増悪に対する回復期リハビリテーション病棟の
リハビリテーション</t>
    <phoneticPr fontId="1"/>
  </si>
  <si>
    <t>日本リハビリテーション医学会、日本神経治療学</t>
    <phoneticPr fontId="1"/>
  </si>
  <si>
    <t>H-001  (関連　A308、告示第５８号）</t>
    <phoneticPr fontId="1"/>
  </si>
  <si>
    <t>１－Ａ　算定要件の拡大（適応疾患等の拡大）
２－Ａ　点数の見直し（増点）</t>
    <phoneticPr fontId="1"/>
  </si>
  <si>
    <t>資：3</t>
    <rPh sb="0" eb="2">
      <t>シ</t>
    </rPh>
    <phoneticPr fontId="1"/>
  </si>
  <si>
    <t>デジタル脳波判読の遠隔診断</t>
    <phoneticPr fontId="1"/>
  </si>
  <si>
    <t>日本臨床神経生理学会、日本小児神経学会、日本てんかん学会</t>
    <phoneticPr fontId="1"/>
  </si>
  <si>
    <t>２－Ａ　点数の見直し（増点）</t>
    <phoneticPr fontId="1"/>
  </si>
  <si>
    <t>薬剤投与用胃瘻造設術</t>
    <phoneticPr fontId="1"/>
  </si>
  <si>
    <t>K664-3</t>
    <phoneticPr fontId="1"/>
  </si>
  <si>
    <t>トキソプラズマ症遺伝子診断検査</t>
    <phoneticPr fontId="1"/>
  </si>
  <si>
    <t>日本血液学会</t>
    <phoneticPr fontId="1"/>
  </si>
  <si>
    <t>日本造血・免疫細胞療法学会</t>
    <phoneticPr fontId="1"/>
  </si>
  <si>
    <t>資：5</t>
    <rPh sb="0" eb="2">
      <t>シ</t>
    </rPh>
    <phoneticPr fontId="1"/>
  </si>
  <si>
    <t>注射G通則6「外来化学療法加算と注射G通則7「連携充実加算」における加算算定項目としての「皮下注射」の追加</t>
    <phoneticPr fontId="1"/>
  </si>
  <si>
    <t>１－Ａ　算定要件の拡大（適応疾患等の拡大）</t>
    <phoneticPr fontId="1"/>
  </si>
  <si>
    <t>Ｄ０２５ 基本的検体検査実施料（１日につき）</t>
    <phoneticPr fontId="1"/>
  </si>
  <si>
    <t>３　項目設定の見直し
４　保険収載の廃止</t>
    <phoneticPr fontId="1"/>
  </si>
  <si>
    <t>０２５</t>
    <phoneticPr fontId="1"/>
  </si>
  <si>
    <t>Ｆ２００薬剤いわゆる「7種逓減」対象薬剤からの抗悪性腫瘍薬の除外</t>
    <phoneticPr fontId="1"/>
  </si>
  <si>
    <t>３　項目設定の見直し</t>
    <phoneticPr fontId="1"/>
  </si>
  <si>
    <t>WT1 mRNA</t>
    <phoneticPr fontId="1"/>
  </si>
  <si>
    <t>D006-9</t>
    <phoneticPr fontId="1"/>
  </si>
  <si>
    <t>資：3</t>
    <rPh sb="0" eb="2">
      <t>シ</t>
    </rPh>
    <phoneticPr fontId="1"/>
  </si>
  <si>
    <t>資：4</t>
    <rPh sb="0" eb="2">
      <t>シ</t>
    </rPh>
    <phoneticPr fontId="1"/>
  </si>
  <si>
    <t>赤血球・好中球表面抗原検査</t>
    <phoneticPr fontId="1"/>
  </si>
  <si>
    <t>日本臨床検査医学会、日本臨床衛生検査技師会</t>
    <phoneticPr fontId="1"/>
  </si>
  <si>
    <t>016-6</t>
    <phoneticPr fontId="1"/>
  </si>
  <si>
    <t>２－Ａ　点数の見直し（増点）</t>
    <phoneticPr fontId="1"/>
  </si>
  <si>
    <t>資：3
添：1</t>
    <rPh sb="0" eb="2">
      <t>シ</t>
    </rPh>
    <rPh sb="4" eb="6">
      <t>テ</t>
    </rPh>
    <phoneticPr fontId="1"/>
  </si>
  <si>
    <t>224-201</t>
    <phoneticPr fontId="1"/>
  </si>
  <si>
    <t>日本血液学会</t>
    <phoneticPr fontId="1"/>
  </si>
  <si>
    <t>抗悪性腫瘍薬</t>
    <phoneticPr fontId="1"/>
  </si>
  <si>
    <t>1.算定要件の見直し（適応疾患、適応菌種等）</t>
    <phoneticPr fontId="1"/>
  </si>
  <si>
    <t>L-OHPは治癒切除不能な進行・再発の結腸・直腸癌、結腸癌における術後補助化学療法、治癒切除不能な膵癌、胃癌、小腸癌に保険適用のあり、日常診療で多く使用されている。本薬剤の保険適用に悪性リンパ腫を追加する。</t>
    <phoneticPr fontId="1"/>
  </si>
  <si>
    <t>オキサリプラチン（L-OHP）</t>
    <phoneticPr fontId="1"/>
  </si>
  <si>
    <t>エルプラット</t>
    <phoneticPr fontId="1"/>
  </si>
  <si>
    <t>資：3
添：1</t>
    <phoneticPr fontId="1"/>
  </si>
  <si>
    <t>224-202</t>
    <phoneticPr fontId="1"/>
  </si>
  <si>
    <t>既</t>
    <phoneticPr fontId="1"/>
  </si>
  <si>
    <t>T細胞性前リンパ球性白血病に対する適応拡大。</t>
    <phoneticPr fontId="1"/>
  </si>
  <si>
    <t>アレムツズマブ(遺伝子組換え)</t>
    <phoneticPr fontId="1"/>
  </si>
  <si>
    <t>マブキャンパス</t>
    <phoneticPr fontId="1"/>
  </si>
  <si>
    <t>資：5
添：3</t>
    <rPh sb="0" eb="2">
      <t>シ</t>
    </rPh>
    <rPh sb="4" eb="6">
      <t>テ</t>
    </rPh>
    <phoneticPr fontId="1"/>
  </si>
  <si>
    <t>静脈麻酔</t>
    <phoneticPr fontId="1"/>
  </si>
  <si>
    <t>日本小児栄養消化器肝臓学会</t>
    <phoneticPr fontId="1"/>
  </si>
  <si>
    <t>日本小児科学会、日本小児科医会、日本外来小児科学会、日本てんかん学会、日本児童青年精神
医学会、日本周産期・新生児医学会、日本小児アレルギー学会、日本小児栄養
消化器肝臓学会、日本小児感染症学会、日本小児救急医学会、日本小児血液・
がん学会、日本小児呼吸器学会、日本小児循環器学会、日本小児心身医学会、
日本小児神経学会、日本小児腎臓病学会、日本小児精神神経学会、日本小児内分泌
学会、日本新生児成育医学会、日本先天代謝異常学会、日本小児看護学会</t>
    <phoneticPr fontId="1"/>
  </si>
  <si>
    <t>L 麻酔</t>
  </si>
  <si>
    <t>001-2</t>
    <phoneticPr fontId="1"/>
  </si>
  <si>
    <t>１－Ａ　算定要件の拡大（適応疾患等の拡大）
２－Ａ　点数の見直し（増点）</t>
    <phoneticPr fontId="1"/>
  </si>
  <si>
    <t>抗HLA抗体検査（スクリーニング・同定）</t>
    <phoneticPr fontId="1"/>
  </si>
  <si>
    <t>日本移植学会</t>
    <phoneticPr fontId="1"/>
  </si>
  <si>
    <t>014-45</t>
    <phoneticPr fontId="1"/>
  </si>
  <si>
    <t>資：4
添：6</t>
    <rPh sb="0" eb="2">
      <t>シ</t>
    </rPh>
    <rPh sb="4" eb="6">
      <t>テ</t>
    </rPh>
    <phoneticPr fontId="1"/>
  </si>
  <si>
    <t>下肢創傷処置</t>
    <phoneticPr fontId="1"/>
  </si>
  <si>
    <t>日本フットケア・足病医学会</t>
    <phoneticPr fontId="1"/>
  </si>
  <si>
    <t>資：4
添：6</t>
    <phoneticPr fontId="1"/>
  </si>
  <si>
    <t>下肢創傷処置管理加算</t>
    <phoneticPr fontId="1"/>
  </si>
  <si>
    <t>心身医学療法</t>
    <phoneticPr fontId="1"/>
  </si>
  <si>
    <t>日本心身医学会</t>
    <phoneticPr fontId="1"/>
  </si>
  <si>
    <t>日本心療内科学会</t>
    <phoneticPr fontId="1"/>
  </si>
  <si>
    <t>資：1
添：1</t>
    <rPh sb="0" eb="2">
      <t>シ</t>
    </rPh>
    <rPh sb="4" eb="6">
      <t>テ</t>
    </rPh>
    <phoneticPr fontId="1"/>
  </si>
  <si>
    <t>重症過敏性腸症候群に対する認知行動療法</t>
    <phoneticPr fontId="1"/>
  </si>
  <si>
    <t>1003-2</t>
    <phoneticPr fontId="1"/>
  </si>
  <si>
    <t>神経性やせ症に対する認知行動療法</t>
    <phoneticPr fontId="1"/>
  </si>
  <si>
    <t>I003-2</t>
    <phoneticPr fontId="1"/>
  </si>
  <si>
    <t>神経性過食症に対するガイドセルフヘルプ認知行動療法</t>
    <phoneticPr fontId="1"/>
  </si>
  <si>
    <t>１－Ａ　算定要件の拡大（適応疾患等の拡大）
２－Ａ　点数の見直し（増点）
３　項目設定の見直し</t>
    <phoneticPr fontId="1"/>
  </si>
  <si>
    <t>特定疾患カウンセリング</t>
    <phoneticPr fontId="1"/>
  </si>
  <si>
    <t>Ｂ００１－４</t>
    <phoneticPr fontId="1"/>
  </si>
  <si>
    <t>資：3
添：2</t>
    <rPh sb="0" eb="2">
      <t>シ</t>
    </rPh>
    <rPh sb="4" eb="6">
      <t>テ</t>
    </rPh>
    <phoneticPr fontId="1"/>
  </si>
  <si>
    <t>日本移植学会</t>
    <phoneticPr fontId="1"/>
  </si>
  <si>
    <t>免疫抑制薬</t>
    <phoneticPr fontId="1"/>
  </si>
  <si>
    <t>抗ヒト胸腺細胞ウサギ免疫グロブリン</t>
    <phoneticPr fontId="1"/>
  </si>
  <si>
    <t>サイモグロブリン</t>
    <phoneticPr fontId="1"/>
  </si>
  <si>
    <t>修正版受領済</t>
    <phoneticPr fontId="1"/>
  </si>
  <si>
    <t>日本人類遺伝学会</t>
    <phoneticPr fontId="1"/>
  </si>
  <si>
    <t>ポリアデノシン5'二リン酸リボースポリメラーゼ（PARP）阻害剤</t>
    <phoneticPr fontId="1"/>
  </si>
  <si>
    <t>1.算定要件の見直し（適応疾患、適応菌種等）</t>
    <phoneticPr fontId="1"/>
  </si>
  <si>
    <t>｢BRCA1/2遺伝子検査（SRL社）｣と同等の遺伝学的検査を受けた患者に対してオラパリブの保険適用を認める</t>
    <phoneticPr fontId="1"/>
  </si>
  <si>
    <t>オラパリブ</t>
    <phoneticPr fontId="1"/>
  </si>
  <si>
    <t>リムパーザ錠100mg・リムパーザ錠150mg</t>
    <phoneticPr fontId="1"/>
  </si>
  <si>
    <t>資：4</t>
    <rPh sb="0" eb="2">
      <t>シ</t>
    </rPh>
    <phoneticPr fontId="1"/>
  </si>
  <si>
    <t>リンチ症候群診断目的の遺伝学的検査</t>
    <phoneticPr fontId="1"/>
  </si>
  <si>
    <t>日本遺伝子診療学会、日本癌治療学会、日本臨床腫瘍学会、
日本産科婦人科学会、日本婦人科腫瘍学会、日本乳癌学会、
日本泌尿器科学会、日本膵臓学会</t>
    <phoneticPr fontId="1"/>
  </si>
  <si>
    <t>遺伝子パネルによる難病等の遺伝学的検査</t>
    <phoneticPr fontId="1"/>
  </si>
  <si>
    <t>日本遺伝カウンセリング学会、日本遺伝子診療学会、日本小児神経学会、日本先天代謝異常学会、
日本眼科学会</t>
    <phoneticPr fontId="1"/>
  </si>
  <si>
    <t>資：3</t>
    <rPh sb="0" eb="2">
      <t>シ</t>
    </rPh>
    <phoneticPr fontId="1"/>
  </si>
  <si>
    <t>BRCA1/2遺伝子検査</t>
    <phoneticPr fontId="1"/>
  </si>
  <si>
    <t>006-18</t>
    <phoneticPr fontId="1"/>
  </si>
  <si>
    <t>１－Ａ　算定要件の拡大（適応疾患等の拡大）</t>
    <phoneticPr fontId="1"/>
  </si>
  <si>
    <t>遺伝学的検査の適用拡大</t>
    <phoneticPr fontId="1"/>
  </si>
  <si>
    <t>006-4</t>
    <phoneticPr fontId="1"/>
  </si>
  <si>
    <t>遺伝学的検査（遺伝性腫瘍）</t>
    <phoneticPr fontId="1"/>
  </si>
  <si>
    <t>乳癌サーベイランス</t>
    <phoneticPr fontId="1"/>
  </si>
  <si>
    <t xml:space="preserve">日本遺伝子診療学会、日本癌治療学会、日本臨床腫瘍学会、
日本産科婦人科学会、日本婦人科腫瘍学会、日本乳癌学会
</t>
    <phoneticPr fontId="1"/>
  </si>
  <si>
    <t>202, 002,D215</t>
    <phoneticPr fontId="1"/>
  </si>
  <si>
    <t>資：2</t>
    <rPh sb="0" eb="2">
      <t>シ</t>
    </rPh>
    <phoneticPr fontId="1"/>
  </si>
  <si>
    <t>卵巣がんサーベイランス</t>
    <phoneticPr fontId="1"/>
  </si>
  <si>
    <t>日本遺伝子診療学会、日本癌治療学会、日本臨床腫瘍学会、日本産科婦人科学会、日本婦人科腫瘍学会、日本乳癌学会</t>
    <phoneticPr fontId="1"/>
  </si>
  <si>
    <t>２１５、 ００９（１０）</t>
    <phoneticPr fontId="1"/>
  </si>
  <si>
    <t>予防的卵巣卵管切除術</t>
    <phoneticPr fontId="1"/>
  </si>
  <si>
    <t>日本遺伝子診療学会、日本癌治療学会、日本臨床腫瘍学会、遺伝カウンセリング学会
日本産科婦人科学会、日本婦人科腫瘍学会、日本乳癌学会</t>
    <phoneticPr fontId="1"/>
  </si>
  <si>
    <t>マイクロサテライト不安定性検査</t>
    <phoneticPr fontId="1"/>
  </si>
  <si>
    <t>Ｄ００４-２悪性腫瘍組織検査（３）カ</t>
    <phoneticPr fontId="1"/>
  </si>
  <si>
    <t>資：5</t>
    <rPh sb="0" eb="2">
      <t>シ</t>
    </rPh>
    <phoneticPr fontId="1"/>
  </si>
  <si>
    <t>慢性痛に対する認知療法・認知行動療法</t>
    <phoneticPr fontId="1"/>
  </si>
  <si>
    <t>日本心療内科学会</t>
    <phoneticPr fontId="1"/>
  </si>
  <si>
    <t>日本心身医学会　日本運動器疼痛学会　日本頭痛学会　日本ペインクリニック学会</t>
    <phoneticPr fontId="1"/>
  </si>
  <si>
    <t>I003-2</t>
    <phoneticPr fontId="1"/>
  </si>
  <si>
    <t>A268201</t>
    <phoneticPr fontId="1"/>
  </si>
  <si>
    <t>摂食障害入院医療管理加算</t>
    <phoneticPr fontId="1"/>
  </si>
  <si>
    <t>日本心身医学会</t>
    <phoneticPr fontId="1"/>
  </si>
  <si>
    <t>A231-4</t>
    <phoneticPr fontId="1"/>
  </si>
  <si>
    <t>１－Ｂ　算定要件の拡大（施設基準）</t>
    <phoneticPr fontId="1"/>
  </si>
  <si>
    <t>A268202</t>
    <phoneticPr fontId="1"/>
  </si>
  <si>
    <t>ストレス関連疾患に対するオンライン診療科</t>
    <phoneticPr fontId="1"/>
  </si>
  <si>
    <t>A 003</t>
    <phoneticPr fontId="1"/>
  </si>
  <si>
    <t>資：5</t>
    <phoneticPr fontId="1"/>
  </si>
  <si>
    <t>末期心不全患者への訪問看護の医療保険適応</t>
    <phoneticPr fontId="1"/>
  </si>
  <si>
    <t>補助人工心臓治療関連学会協議会、日本胸部外科学会、日本心臓血管外科学会、日本人工臓器学会、日本循環器学会、日本心臓病学会、日本心不全学会、日本小児循環器学会、日本臨床補助人工心臓研究会、日本心臓リハビリテーション学会</t>
    <phoneticPr fontId="1"/>
  </si>
  <si>
    <t>日本心不全学会</t>
    <phoneticPr fontId="1"/>
  </si>
  <si>
    <t>267-201</t>
    <phoneticPr fontId="1"/>
  </si>
  <si>
    <t xml:space="preserve"> 278-201</t>
    <phoneticPr fontId="1"/>
  </si>
  <si>
    <t>ミオコールスプレー・ニトロペン舌下錠・ニトロールスプレー</t>
    <phoneticPr fontId="1"/>
  </si>
  <si>
    <t>心原性肺水腫に対する適応拡大</t>
    <phoneticPr fontId="1"/>
  </si>
  <si>
    <t>資：2</t>
    <phoneticPr fontId="1"/>
  </si>
  <si>
    <t>A267201</t>
    <phoneticPr fontId="1"/>
  </si>
  <si>
    <t>緩和ケア診療加算</t>
    <phoneticPr fontId="1"/>
  </si>
  <si>
    <t>Ａ２２６－２</t>
    <phoneticPr fontId="1"/>
  </si>
  <si>
    <t>成人移行支援連携指導料1, 2</t>
    <phoneticPr fontId="1"/>
  </si>
  <si>
    <t>日本小児科学会</t>
    <phoneticPr fontId="1"/>
  </si>
  <si>
    <t>在宅ターミナルケア加算</t>
    <phoneticPr fontId="1"/>
  </si>
  <si>
    <t>日本小児血液・がん学会</t>
    <phoneticPr fontId="1"/>
  </si>
  <si>
    <t>２－Ａ　点数の見直し（増点）</t>
    <phoneticPr fontId="1"/>
  </si>
  <si>
    <t>A245101</t>
    <phoneticPr fontId="1"/>
  </si>
  <si>
    <t>小児後遺症患者回復期受入加算</t>
    <phoneticPr fontId="1"/>
  </si>
  <si>
    <t>日本小児神経学会、日本リハビリテーション医学会</t>
    <phoneticPr fontId="1"/>
  </si>
  <si>
    <t>小児入院医療管理料</t>
    <phoneticPr fontId="1"/>
  </si>
  <si>
    <t>日本小児救急医学会、日本小児精神神経学会</t>
    <phoneticPr fontId="1"/>
  </si>
  <si>
    <t>A307</t>
    <phoneticPr fontId="1"/>
  </si>
  <si>
    <t>A245202</t>
    <phoneticPr fontId="1"/>
  </si>
  <si>
    <t>A226-2</t>
    <phoneticPr fontId="1"/>
  </si>
  <si>
    <t>生活期包括的リハビリテーション指導料</t>
    <phoneticPr fontId="1"/>
  </si>
  <si>
    <t>日本リハビリテーション医学会</t>
    <phoneticPr fontId="1"/>
  </si>
  <si>
    <t xml:space="preserve">日本小児神経学会 日本老年医学会 </t>
    <phoneticPr fontId="1"/>
  </si>
  <si>
    <t>資：1</t>
    <rPh sb="0" eb="2">
      <t>シ</t>
    </rPh>
    <phoneticPr fontId="1"/>
  </si>
  <si>
    <t>指定感染症患者リハビリテーション加算</t>
    <phoneticPr fontId="1"/>
  </si>
  <si>
    <t>日本小児神経学会 日本老年医学会 日本結核・非結核性抗酸菌症学会 日本呼吸ケア・リハビリテーション学会 日本老年医学会 日本心臓リハビリテーション学会 日本呼吸器学会 日本摂食嚥下リハビリテーション学会 日本呼吸器学会</t>
    <phoneticPr fontId="1"/>
  </si>
  <si>
    <t>指定感染症患者摂食機能療法加算</t>
    <phoneticPr fontId="1"/>
  </si>
  <si>
    <t>日本摂食嚥下リハビリテーション学会</t>
    <phoneticPr fontId="1"/>
  </si>
  <si>
    <t>高次脳機能障害包括管理料</t>
    <phoneticPr fontId="1"/>
  </si>
  <si>
    <t>日本摂食嚥下リハビリテーション学会  日本高次脳機能障害学会</t>
    <phoneticPr fontId="1"/>
  </si>
  <si>
    <t>リハビリテーション総合計画評価料における運動量増加機器加算</t>
    <phoneticPr fontId="1"/>
  </si>
  <si>
    <t>日本腰痛学会　日本整形外科学会</t>
    <phoneticPr fontId="1"/>
  </si>
  <si>
    <t>H003-2  注5</t>
    <phoneticPr fontId="1"/>
  </si>
  <si>
    <t>１－Ｃ　算定要件の拡大（回数制限）
２－Ａ　点数の見直し（増点）</t>
    <phoneticPr fontId="1"/>
  </si>
  <si>
    <t>がん患者リハビリテーション料</t>
    <phoneticPr fontId="1"/>
  </si>
  <si>
    <t>日本腰痛学会 日本摂食嚥下リハビリテーション学会</t>
    <phoneticPr fontId="1"/>
  </si>
  <si>
    <t>007-2</t>
    <phoneticPr fontId="1"/>
  </si>
  <si>
    <t>１－Ａ　算定要件の拡大（適応疾患等の拡大）
１－Ｂ　算定要件の拡大（施設基準）</t>
    <phoneticPr fontId="1"/>
  </si>
  <si>
    <t>療養・就労両立支援指導料の対象疾患の拡大</t>
    <phoneticPr fontId="1"/>
  </si>
  <si>
    <t>日本腰痛学会</t>
    <phoneticPr fontId="1"/>
  </si>
  <si>
    <t>001-9</t>
    <phoneticPr fontId="1"/>
  </si>
  <si>
    <t>療養・就労両立支援指導料　相談支援加算対象職種へ理学療法士、作業療法士、言語聴覚士の追記</t>
    <phoneticPr fontId="1"/>
  </si>
  <si>
    <t>１－Ｂ　算定要件の拡大（施設基準）
２－Ａ　点数の見直し（増点）</t>
    <phoneticPr fontId="1"/>
  </si>
  <si>
    <t>神経ブロック（ボツリヌス毒素使用）</t>
    <phoneticPr fontId="1"/>
  </si>
  <si>
    <t>日本運動器科学会 日本小児神経学会 日本神経学会 日本臨床整形外科学会</t>
    <phoneticPr fontId="1"/>
  </si>
  <si>
    <t>L100-00</t>
    <phoneticPr fontId="1"/>
  </si>
  <si>
    <t>A724101</t>
    <phoneticPr fontId="1"/>
  </si>
  <si>
    <t>特定機能リハビリテーション病棟入院料</t>
    <phoneticPr fontId="1"/>
  </si>
  <si>
    <t>日本心臓リハビリテーション学会</t>
    <phoneticPr fontId="1"/>
  </si>
  <si>
    <t>A724201</t>
    <phoneticPr fontId="1"/>
  </si>
  <si>
    <t>早期離床・リハビリテーション加算の増点</t>
    <phoneticPr fontId="1"/>
  </si>
  <si>
    <t>日本腰痛学会 日本心臓リハビリテーション学会 日本整形外科学会</t>
    <phoneticPr fontId="1"/>
  </si>
  <si>
    <t>A301</t>
    <phoneticPr fontId="1"/>
  </si>
  <si>
    <t>在宅輸血管理料</t>
    <phoneticPr fontId="1"/>
  </si>
  <si>
    <t>日本先天代謝異常学会</t>
    <phoneticPr fontId="1"/>
  </si>
  <si>
    <t>日本小児科学会
日本小児血液・がん学会
日本輸血・細胞治療学会</t>
    <phoneticPr fontId="1"/>
  </si>
  <si>
    <t>資：4</t>
    <rPh sb="0" eb="2">
      <t>シ</t>
    </rPh>
    <phoneticPr fontId="1"/>
  </si>
  <si>
    <t>資：5</t>
    <rPh sb="0" eb="2">
      <t>シ</t>
    </rPh>
    <phoneticPr fontId="1"/>
  </si>
  <si>
    <t>在宅悪性腫瘍等患者指導管理料</t>
    <phoneticPr fontId="1"/>
  </si>
  <si>
    <t>１－Ａ　算定要件の拡大（適応疾患等の拡大）</t>
    <phoneticPr fontId="1"/>
  </si>
  <si>
    <t>日本循環器学会、日本腎臓学会、日本在宅医療連合学会</t>
    <phoneticPr fontId="1"/>
  </si>
  <si>
    <t>資：3
添：1</t>
    <rPh sb="0" eb="2">
      <t>シ</t>
    </rPh>
    <rPh sb="4" eb="6">
      <t>テ</t>
    </rPh>
    <phoneticPr fontId="1"/>
  </si>
  <si>
    <t>A289201</t>
    <phoneticPr fontId="1"/>
  </si>
  <si>
    <t>A206　在宅患者緊急入院診療加算１</t>
    <phoneticPr fontId="1"/>
  </si>
  <si>
    <t>日本小児科学会、日本在宅医療連合学会</t>
    <phoneticPr fontId="1"/>
  </si>
  <si>
    <t>A206 在宅患者緊急入院診療加算１　注２</t>
    <phoneticPr fontId="1"/>
  </si>
  <si>
    <t>A238101</t>
    <phoneticPr fontId="1"/>
  </si>
  <si>
    <t>遠隔ICU診療支援管理料</t>
    <phoneticPr fontId="1"/>
  </si>
  <si>
    <t>日本集中治療医学会</t>
    <phoneticPr fontId="1"/>
  </si>
  <si>
    <t>日本急性血液浄化学会、日本救急医学会、日本循環器学会、日本遠隔医療学会</t>
    <phoneticPr fontId="1"/>
  </si>
  <si>
    <t>A238102</t>
    <phoneticPr fontId="1"/>
  </si>
  <si>
    <t>院内迅速対応システム（Rapid Response System：RRS）</t>
    <phoneticPr fontId="1"/>
  </si>
  <si>
    <t>日本循環器学会、日本小児救急医学会、医療の質・安全学会</t>
    <phoneticPr fontId="1"/>
  </si>
  <si>
    <t>添：2</t>
    <rPh sb="0" eb="2">
      <t>テ</t>
    </rPh>
    <phoneticPr fontId="1"/>
  </si>
  <si>
    <t>不規則抗体同定検査</t>
    <phoneticPr fontId="1"/>
  </si>
  <si>
    <t>日本臨床検査医学会</t>
    <phoneticPr fontId="1"/>
  </si>
  <si>
    <t>日本臨床微生物学会、日本臨床検査専門医会</t>
  </si>
  <si>
    <t>日本臨床微生物学会、日本臨床検査専門医会</t>
    <phoneticPr fontId="1"/>
  </si>
  <si>
    <t>関節液検査</t>
    <phoneticPr fontId="1"/>
  </si>
  <si>
    <t>細菌培養同定検査（消化管からの検体）</t>
    <phoneticPr fontId="1"/>
  </si>
  <si>
    <t>018 2</t>
    <phoneticPr fontId="1"/>
  </si>
  <si>
    <t>２－Ａ　点数の見直し（増点）</t>
    <phoneticPr fontId="1"/>
  </si>
  <si>
    <t>添：1</t>
    <rPh sb="0" eb="2">
      <t>テ</t>
    </rPh>
    <phoneticPr fontId="1"/>
  </si>
  <si>
    <t>血液採取・静脈</t>
    <phoneticPr fontId="1"/>
  </si>
  <si>
    <t>400 1</t>
    <phoneticPr fontId="1"/>
  </si>
  <si>
    <t>資：2</t>
    <rPh sb="0" eb="2">
      <t>シ</t>
    </rPh>
    <phoneticPr fontId="1"/>
  </si>
  <si>
    <t>資：1</t>
    <rPh sb="0" eb="2">
      <t>シ</t>
    </rPh>
    <phoneticPr fontId="1"/>
  </si>
  <si>
    <t>結核菌群核酸検出</t>
    <phoneticPr fontId="1"/>
  </si>
  <si>
    <t>023 9</t>
    <phoneticPr fontId="1"/>
  </si>
  <si>
    <t>抗酸菌核酸同定</t>
    <phoneticPr fontId="1"/>
  </si>
  <si>
    <t>マイコバクテリウム・アビウム及びイントラセルラー（ＭＡＣ）核酸検出</t>
    <phoneticPr fontId="1"/>
  </si>
  <si>
    <t>023 12</t>
    <phoneticPr fontId="1"/>
  </si>
  <si>
    <t>細菌培養同定検査（その他の部位からの検体）</t>
    <phoneticPr fontId="1"/>
  </si>
  <si>
    <t>018 5</t>
    <phoneticPr fontId="1"/>
  </si>
  <si>
    <t>細菌培養同定検査（口腔・気道又は呼吸器からの検体）</t>
    <phoneticPr fontId="1"/>
  </si>
  <si>
    <t>018 1</t>
    <phoneticPr fontId="1"/>
  </si>
  <si>
    <t>細菌培養同定検査（泌尿器又は生殖器からの検体）</t>
    <phoneticPr fontId="1"/>
  </si>
  <si>
    <t>018 4</t>
    <phoneticPr fontId="1"/>
  </si>
  <si>
    <t>細菌培養同定検査：血液および穿刺液</t>
    <phoneticPr fontId="1"/>
  </si>
  <si>
    <t>細菌薬剤感受性検査1菌種</t>
    <phoneticPr fontId="1"/>
  </si>
  <si>
    <t>019 1</t>
    <phoneticPr fontId="1"/>
  </si>
  <si>
    <t>細菌薬剤感受性検査2菌種</t>
    <phoneticPr fontId="1"/>
  </si>
  <si>
    <t>019 2</t>
    <phoneticPr fontId="1"/>
  </si>
  <si>
    <t>細菌薬剤感受性検査3菌種以上</t>
    <phoneticPr fontId="1"/>
  </si>
  <si>
    <t>019 3</t>
    <phoneticPr fontId="1"/>
  </si>
  <si>
    <t>抗酸菌分離培養（液体培地法）</t>
    <phoneticPr fontId="1"/>
  </si>
  <si>
    <t>日本臨床検査専門医会</t>
    <phoneticPr fontId="1"/>
  </si>
  <si>
    <t>020 1</t>
    <phoneticPr fontId="1"/>
  </si>
  <si>
    <t>２－Ｂ　点数の見直し（減点）</t>
    <phoneticPr fontId="1"/>
  </si>
  <si>
    <t>抗酸菌分離培養（それ以外のもの）</t>
    <phoneticPr fontId="1"/>
  </si>
  <si>
    <t>020 2</t>
    <phoneticPr fontId="1"/>
  </si>
  <si>
    <t>抗酸菌薬剤感受性検査（培地数に関係なく）</t>
    <phoneticPr fontId="1"/>
  </si>
  <si>
    <t>迅速微生物核酸同定・定量検査加算</t>
    <phoneticPr fontId="1"/>
  </si>
  <si>
    <t>023 注</t>
    <phoneticPr fontId="1"/>
  </si>
  <si>
    <t>１－Ａ　算定要件の拡大（適応疾患等の拡大）
２－Ａ　点数の見直し（増点）</t>
    <phoneticPr fontId="1"/>
  </si>
  <si>
    <t>細菌培養同定検査・嫌気性加算</t>
    <phoneticPr fontId="1"/>
  </si>
  <si>
    <t>018 注1</t>
    <phoneticPr fontId="1"/>
  </si>
  <si>
    <t>排泄物、滲出物又は分泌物の細菌顕微鏡検査　集菌塗抹法加算</t>
    <phoneticPr fontId="1"/>
  </si>
  <si>
    <t>017 3</t>
    <phoneticPr fontId="1"/>
  </si>
  <si>
    <t>排泄物、滲出物又は分泌物の細菌顕微鏡検査　その他のもの</t>
    <phoneticPr fontId="1"/>
  </si>
  <si>
    <t>クロストリジオイデス・ディフィシル抗原定性</t>
    <phoneticPr fontId="1"/>
  </si>
  <si>
    <t>012 12</t>
    <phoneticPr fontId="1"/>
  </si>
  <si>
    <t>診療情報提供料（Ⅰ）・検査・画像情報提供加算</t>
    <phoneticPr fontId="1"/>
  </si>
  <si>
    <t>009 注18</t>
    <phoneticPr fontId="1"/>
  </si>
  <si>
    <t>１－Ｂ　算定要件の拡大（施設基準）
３　項目設定の見直し</t>
    <phoneticPr fontId="1"/>
  </si>
  <si>
    <t>国際標準検査管理加算</t>
    <phoneticPr fontId="1"/>
  </si>
  <si>
    <t>026　注5</t>
    <phoneticPr fontId="1"/>
  </si>
  <si>
    <t>がんゲノムプロファイリング</t>
    <phoneticPr fontId="1"/>
  </si>
  <si>
    <t>006－19</t>
    <phoneticPr fontId="1"/>
  </si>
  <si>
    <t>ヘモグロビンA1Cの分類見直し</t>
    <phoneticPr fontId="1"/>
  </si>
  <si>
    <t>005 9</t>
    <phoneticPr fontId="1"/>
  </si>
  <si>
    <t>３　項目設定の見直し</t>
    <phoneticPr fontId="1"/>
  </si>
  <si>
    <t>血小板凝集能</t>
    <phoneticPr fontId="1"/>
  </si>
  <si>
    <t>日本血栓止血学会、日本臨床検査専門医会</t>
    <phoneticPr fontId="1"/>
  </si>
  <si>
    <t>006 8</t>
    <phoneticPr fontId="1"/>
  </si>
  <si>
    <t>骨髄像（検鏡法）・特殊染色加算</t>
    <phoneticPr fontId="1"/>
  </si>
  <si>
    <t>005 6 注</t>
    <phoneticPr fontId="1"/>
  </si>
  <si>
    <t>末梢血液像（検鏡法）・特殊染色加算</t>
    <phoneticPr fontId="1"/>
  </si>
  <si>
    <t xml:space="preserve">スパイログラフィー等検査　肺気量分画測定（安静換気量測定及び最大換気量測定を含む。） </t>
    <phoneticPr fontId="1"/>
  </si>
  <si>
    <t>日本呼吸器学会、日本アレルギー学会、日本小児アレルギー学会、日本小児呼吸器学会、
日本臨床検査専門医会</t>
    <phoneticPr fontId="1"/>
  </si>
  <si>
    <t>200　1</t>
    <phoneticPr fontId="1"/>
  </si>
  <si>
    <t xml:space="preserve">スパイログラフィー等検査　フローボリュームカーブ（強制呼出曲線を含む。） </t>
    <phoneticPr fontId="1"/>
  </si>
  <si>
    <t>200　2</t>
    <phoneticPr fontId="1"/>
  </si>
  <si>
    <t xml:space="preserve">スパイログラフィー等検査　機能的残気量測定 </t>
    <phoneticPr fontId="1"/>
  </si>
  <si>
    <t>200　3</t>
    <phoneticPr fontId="1"/>
  </si>
  <si>
    <t>肺胞機能検査　肺拡散能力検査</t>
    <phoneticPr fontId="1"/>
  </si>
  <si>
    <t>203　1</t>
    <phoneticPr fontId="1"/>
  </si>
  <si>
    <t>膀胱がん関連遺伝子検査</t>
    <phoneticPr fontId="1"/>
  </si>
  <si>
    <t>006 15</t>
    <phoneticPr fontId="1"/>
  </si>
  <si>
    <t>１－Ｃ　算定要件の拡大（回数制限）</t>
    <phoneticPr fontId="1"/>
  </si>
  <si>
    <t>HBVコア関連抗原(HBcrAg)</t>
    <phoneticPr fontId="1"/>
  </si>
  <si>
    <t>013 12</t>
    <phoneticPr fontId="1"/>
  </si>
  <si>
    <t>アルブミン非結合型ビリルビン</t>
    <phoneticPr fontId="1"/>
  </si>
  <si>
    <t>日本周産期・新生児医学会</t>
    <phoneticPr fontId="1"/>
  </si>
  <si>
    <t>日本新生児成育医学会</t>
    <phoneticPr fontId="1"/>
  </si>
  <si>
    <t>D007-25</t>
    <phoneticPr fontId="1"/>
  </si>
  <si>
    <t>A237101</t>
    <phoneticPr fontId="1"/>
  </si>
  <si>
    <t>出生後ハイリスク新生児カウンセリング加算</t>
    <phoneticPr fontId="1"/>
  </si>
  <si>
    <t>日本新生児成育学会、日本小児科学会</t>
    <phoneticPr fontId="1"/>
  </si>
  <si>
    <t>A263101</t>
    <phoneticPr fontId="1"/>
  </si>
  <si>
    <t>出生前ハイリスク新生児カウンセリング加算</t>
    <phoneticPr fontId="1"/>
  </si>
  <si>
    <t>日本周産期・新生児医学</t>
    <phoneticPr fontId="1"/>
  </si>
  <si>
    <t>急性期脳梗塞における灌流画像解析</t>
    <phoneticPr fontId="1"/>
  </si>
  <si>
    <t>日本脳卒中学会</t>
    <phoneticPr fontId="1"/>
  </si>
  <si>
    <t>日本脳神経外科学会、日本神経学会、日本神経治療学会</t>
    <phoneticPr fontId="1"/>
  </si>
  <si>
    <t>資：5</t>
    <phoneticPr fontId="1"/>
  </si>
  <si>
    <t>脳卒中ケアユニットにおける休日リハビリテーション加算</t>
    <phoneticPr fontId="1"/>
  </si>
  <si>
    <t>日本リハビリテーション医学会、日本脳神経外科学会、日本神経学会、日本神経治療学会</t>
    <phoneticPr fontId="1"/>
  </si>
  <si>
    <t>資：4
添：2</t>
    <rPh sb="0" eb="2">
      <t>シ</t>
    </rPh>
    <rPh sb="4" eb="6">
      <t>テ</t>
    </rPh>
    <phoneticPr fontId="1"/>
  </si>
  <si>
    <t>超急性期抗凝固薬中和加算</t>
    <phoneticPr fontId="1"/>
  </si>
  <si>
    <t>日本脳神経外科学会，日本神経学会，日本神経治療学会</t>
    <phoneticPr fontId="1"/>
  </si>
  <si>
    <t>遠隔連携診療料（急性期脳卒中）</t>
    <phoneticPr fontId="1"/>
  </si>
  <si>
    <t>日本神経学会，日本脳神経外科学会，日本神経治療学会</t>
    <phoneticPr fontId="1"/>
  </si>
  <si>
    <t>００５－１１</t>
    <phoneticPr fontId="1"/>
  </si>
  <si>
    <t>１－Ａ　算定要件の拡大（適応疾患等の拡大）
１－Ｂ　算定要件の拡大（施設基準）</t>
    <phoneticPr fontId="1"/>
  </si>
  <si>
    <t>経頭蓋ドプラ装置による脳動脈血流速度連続測定</t>
    <phoneticPr fontId="1"/>
  </si>
  <si>
    <t>日本神経学会、日本脳神経外科学会、日本神経治療学会、日本脳神経超音波学会</t>
    <phoneticPr fontId="1"/>
  </si>
  <si>
    <t>215-4</t>
    <phoneticPr fontId="1"/>
  </si>
  <si>
    <t>7日以上長時間心電図データレコーダ解析</t>
    <phoneticPr fontId="1"/>
  </si>
  <si>
    <t>日本神経学会、日本脳神経外科学会、日本神経治療学会</t>
    <phoneticPr fontId="1"/>
  </si>
  <si>
    <t>A704101</t>
    <phoneticPr fontId="1"/>
  </si>
  <si>
    <t>脳卒中ユニット（SU)入院管理料</t>
    <phoneticPr fontId="1"/>
  </si>
  <si>
    <t>日本脳神経外科学会</t>
    <phoneticPr fontId="1"/>
  </si>
  <si>
    <t>日本病理学会、日本脳腫瘍学会、日本脳腫瘍病理学会</t>
    <phoneticPr fontId="1"/>
  </si>
  <si>
    <t>電子的頭痛ダイアリーによる難治性頭痛の遠隔AI診断・治療支援技術</t>
    <phoneticPr fontId="1"/>
  </si>
  <si>
    <t>日本頭痛学会</t>
    <phoneticPr fontId="1"/>
  </si>
  <si>
    <t>日本神経治療学会</t>
    <phoneticPr fontId="1"/>
  </si>
  <si>
    <t>超音波エラストグラフィ</t>
    <phoneticPr fontId="1"/>
  </si>
  <si>
    <t>日本医学放射線学会、日本乳癌学会</t>
    <phoneticPr fontId="1"/>
  </si>
  <si>
    <t>日本超音波医学会</t>
    <phoneticPr fontId="1"/>
  </si>
  <si>
    <t>１－Ａ　算定要件の拡大（適応疾患等の拡大）</t>
    <phoneticPr fontId="1"/>
  </si>
  <si>
    <t>215-3</t>
    <phoneticPr fontId="1"/>
  </si>
  <si>
    <t>資：5</t>
    <rPh sb="0" eb="2">
      <t>シ</t>
    </rPh>
    <phoneticPr fontId="1"/>
  </si>
  <si>
    <t>ゾルゲンスマ（一般名・オナセムノゲンアベパルボベク）治療におけるカルタヘナ法加算</t>
    <phoneticPr fontId="1"/>
  </si>
  <si>
    <t>日本小児神経学会</t>
    <phoneticPr fontId="1"/>
  </si>
  <si>
    <t>資：3</t>
    <rPh sb="0" eb="2">
      <t>シ</t>
    </rPh>
    <phoneticPr fontId="1"/>
  </si>
  <si>
    <t>小児鎮静下脳波等生理検査加算</t>
    <phoneticPr fontId="1"/>
  </si>
  <si>
    <t>資：5
添：4</t>
    <rPh sb="0" eb="2">
      <t>シ</t>
    </rPh>
    <rPh sb="4" eb="6">
      <t>テ</t>
    </rPh>
    <phoneticPr fontId="1"/>
  </si>
  <si>
    <t>先天性グリコシルホスファチジルイノシトール(GPI)欠損症のスクリーニング検査</t>
    <phoneticPr fontId="1"/>
  </si>
  <si>
    <t>資：1</t>
    <rPh sb="0" eb="2">
      <t>シ</t>
    </rPh>
    <phoneticPr fontId="1"/>
  </si>
  <si>
    <t>小児科療養指導料</t>
    <phoneticPr fontId="1"/>
  </si>
  <si>
    <t>日本小児科学会</t>
    <phoneticPr fontId="1"/>
  </si>
  <si>
    <t>B001の５</t>
    <phoneticPr fontId="1"/>
  </si>
  <si>
    <t>資：2</t>
    <rPh sb="0" eb="2">
      <t>シ</t>
    </rPh>
    <phoneticPr fontId="1"/>
  </si>
  <si>
    <t>在宅時医学総合管理料</t>
    <phoneticPr fontId="1"/>
  </si>
  <si>
    <t>C002</t>
    <phoneticPr fontId="1"/>
  </si>
  <si>
    <t>３　項目設定の見直し</t>
    <phoneticPr fontId="1"/>
  </si>
  <si>
    <t>診療情報提供料（I)</t>
    <phoneticPr fontId="1"/>
  </si>
  <si>
    <t>B009、注2、注7</t>
    <phoneticPr fontId="1"/>
  </si>
  <si>
    <t>１－Ａ　算定要件の拡大（適応疾患等の拡大）
１－Ｂ　算定要件の拡大（施設基準）
３　項目設定の見直し</t>
    <phoneticPr fontId="1"/>
  </si>
  <si>
    <t>日本消化器病学会、日本超音波医学会</t>
    <phoneticPr fontId="1"/>
  </si>
  <si>
    <t>日本消化器病学会</t>
    <phoneticPr fontId="1"/>
  </si>
  <si>
    <t>日本消化器病学会、日本アルコール・アディクション医学会</t>
    <phoneticPr fontId="1"/>
  </si>
  <si>
    <t>閉鎖式接続器具を用いた抗悪性腫瘍剤投与</t>
    <phoneticPr fontId="1"/>
  </si>
  <si>
    <t>日本臨床腫瘍学会</t>
    <phoneticPr fontId="1"/>
  </si>
  <si>
    <t>日本がん看護学会、日本臨床腫瘍薬学会、抗がん剤曝露対策協議会</t>
    <phoneticPr fontId="1"/>
  </si>
  <si>
    <t>特定薬剤治療管理料対象薬として「フルオロウラシル(5-FU)注射液」を追加</t>
    <phoneticPr fontId="1"/>
  </si>
  <si>
    <t>日本TDM学会</t>
    <phoneticPr fontId="1"/>
  </si>
  <si>
    <t>資：3</t>
    <rPh sb="0" eb="2">
      <t>シ</t>
    </rPh>
    <phoneticPr fontId="1"/>
  </si>
  <si>
    <t>がんゲノムプロファイリング検査</t>
    <phoneticPr fontId="1"/>
  </si>
  <si>
    <t>D006-19</t>
    <phoneticPr fontId="1"/>
  </si>
  <si>
    <t>１－Ａ　算定要件の拡大（適応疾患等の拡大）
１－Ｃ　算定要件の拡大（回数制限）
３　項目設定の見直し</t>
    <phoneticPr fontId="1"/>
  </si>
  <si>
    <t>無菌調製処理料</t>
    <phoneticPr fontId="1"/>
  </si>
  <si>
    <t>２－Ａ　点数の見直し（増点）</t>
    <phoneticPr fontId="1"/>
  </si>
  <si>
    <t>UDPグルクロン酸転移酵素遺伝子多型</t>
    <phoneticPr fontId="1"/>
  </si>
  <si>
    <t>D006-7</t>
    <phoneticPr fontId="1"/>
  </si>
  <si>
    <t>１－Ａ　算定要件の拡大（適応疾患等の拡大）</t>
    <phoneticPr fontId="1"/>
  </si>
  <si>
    <t>資：2</t>
    <rPh sb="0" eb="2">
      <t>シ</t>
    </rPh>
    <phoneticPr fontId="1"/>
  </si>
  <si>
    <t>729-201</t>
    <phoneticPr fontId="1"/>
  </si>
  <si>
    <t>抗悪性腫瘍剤</t>
    <phoneticPr fontId="1"/>
  </si>
  <si>
    <t>1.算定要件の見直し（適応疾患、適応菌種等）</t>
    <phoneticPr fontId="1"/>
  </si>
  <si>
    <t>腹膜播種を有する胃癌に対するパクリタキセルの腹腔内投与の適応拡大</t>
    <phoneticPr fontId="1"/>
  </si>
  <si>
    <t>パクリタキセル</t>
    <phoneticPr fontId="1"/>
  </si>
  <si>
    <t>タキソール注射液30mg，パクリタキセル注30mg/5mL「NK」，パクリタキセル注射液30mg「サワイ」，パクリタキセル点滴静注液30mg「サンド」，パクリタキセル注射液30mg「NP」，パクリタキセル点滴静注液30mg /5mL「ホスピーラ」</t>
    <phoneticPr fontId="1"/>
  </si>
  <si>
    <t>資：5
添：2</t>
    <rPh sb="0" eb="2">
      <t>シ</t>
    </rPh>
    <rPh sb="4" eb="6">
      <t>テ</t>
    </rPh>
    <phoneticPr fontId="1"/>
  </si>
  <si>
    <t>日本臨床栄養学会</t>
    <phoneticPr fontId="1"/>
  </si>
  <si>
    <t>血清セレン測定（検査 D007 血液化学検査）</t>
    <phoneticPr fontId="1"/>
  </si>
  <si>
    <t>日本臨床検査医学会、日本小児栄養消化器肝臓学会、日本肝臓学会、日本小児神経学会</t>
    <phoneticPr fontId="1"/>
  </si>
  <si>
    <t>１－Ａ　算定要件の拡大（適応疾患等の拡大）</t>
    <phoneticPr fontId="1"/>
  </si>
  <si>
    <t>冠攣縮性狭心症の診断における冠攣縮誘発薬物負荷試験</t>
    <phoneticPr fontId="1"/>
  </si>
  <si>
    <t>日本心血管インターベンション治療学会</t>
    <phoneticPr fontId="1"/>
  </si>
  <si>
    <t>日本循環器学会、日本心臓病学会、日本冠疾患学会、日本脈管学会</t>
    <phoneticPr fontId="1"/>
  </si>
  <si>
    <t>206　　注2　⑦</t>
    <phoneticPr fontId="1"/>
  </si>
  <si>
    <t>２－Ａ　点数の見直し（増点）</t>
    <phoneticPr fontId="1"/>
  </si>
  <si>
    <t>血流予備量比コンピューター断層撮影</t>
    <phoneticPr fontId="1"/>
  </si>
  <si>
    <t>日本循環器学会、日本医学放射線学会</t>
    <phoneticPr fontId="1"/>
  </si>
  <si>
    <t>200-2</t>
    <phoneticPr fontId="1"/>
  </si>
  <si>
    <t>１－Ｂ　算定要件の拡大（施設基準）</t>
    <phoneticPr fontId="1"/>
  </si>
  <si>
    <t>添：6</t>
    <rPh sb="0" eb="2">
      <t>テ</t>
    </rPh>
    <phoneticPr fontId="1"/>
  </si>
  <si>
    <t>四肢の血管拡張術・血栓除去術</t>
    <phoneticPr fontId="1"/>
  </si>
  <si>
    <t>日本循環器学会</t>
    <phoneticPr fontId="1"/>
  </si>
  <si>
    <t>６　その他（１～５のいずれも該当しない）</t>
    <phoneticPr fontId="1"/>
  </si>
  <si>
    <t>資：3</t>
    <rPh sb="0" eb="2">
      <t>シ</t>
    </rPh>
    <phoneticPr fontId="1"/>
  </si>
  <si>
    <t>ステロール分画</t>
    <phoneticPr fontId="1"/>
  </si>
  <si>
    <t>日本動脈硬化学会</t>
    <phoneticPr fontId="1"/>
  </si>
  <si>
    <t>日本臨床検査専門医会、日本臨床検査医学会</t>
    <phoneticPr fontId="1"/>
  </si>
  <si>
    <t>資：4</t>
    <rPh sb="0" eb="2">
      <t>シ</t>
    </rPh>
    <phoneticPr fontId="1"/>
  </si>
  <si>
    <t>超音波法によるアキレス腱厚の測定</t>
    <phoneticPr fontId="1"/>
  </si>
  <si>
    <t>１－Ａ　算定要件の拡大（適応疾患等の拡大）
３　項目設定の見直し</t>
    <phoneticPr fontId="1"/>
  </si>
  <si>
    <t>資：5
添：3</t>
    <rPh sb="0" eb="2">
      <t>シ</t>
    </rPh>
    <rPh sb="4" eb="6">
      <t>テ</t>
    </rPh>
    <phoneticPr fontId="1"/>
  </si>
  <si>
    <t>血圧脈波検査</t>
    <phoneticPr fontId="1"/>
  </si>
  <si>
    <t>日本循環器学会、日本高血圧学会</t>
    <phoneticPr fontId="1"/>
  </si>
  <si>
    <t>214-6</t>
    <phoneticPr fontId="1"/>
  </si>
  <si>
    <t>１－Ａ　算定要件の拡大（適応疾患等の拡大）
２－Ａ　点数の見直し（増点）
３　項目設定の見直し</t>
    <phoneticPr fontId="1"/>
  </si>
  <si>
    <t>遠隔心大血管リハビリテーションオンライン診療料</t>
    <phoneticPr fontId="1"/>
  </si>
  <si>
    <t>日本心臓リハビリテーション学会</t>
    <phoneticPr fontId="1"/>
  </si>
  <si>
    <t>日本循環器学会、日本心臓病学会、日本心不全学会、日本動脈硬化学会</t>
    <phoneticPr fontId="1"/>
  </si>
  <si>
    <t>心不全再入院予防指導管理料</t>
    <phoneticPr fontId="1"/>
  </si>
  <si>
    <t>日本循環器学会、日本心臓病学会、日本心不全学会、日本老年医学会</t>
    <phoneticPr fontId="1"/>
  </si>
  <si>
    <t>在宅心臓リハビリテーション指導管理料</t>
    <phoneticPr fontId="1"/>
  </si>
  <si>
    <t>日本循環器学会、日本心臓病学会、日本動脈硬化学会</t>
    <phoneticPr fontId="1"/>
  </si>
  <si>
    <t>１－Ａ　算定要件の拡大（適応疾患等の拡大）</t>
    <phoneticPr fontId="1"/>
  </si>
  <si>
    <t>H000</t>
    <phoneticPr fontId="1"/>
  </si>
  <si>
    <t>３　項目設定の見直し</t>
    <phoneticPr fontId="1"/>
  </si>
  <si>
    <t>資：5</t>
    <rPh sb="0" eb="2">
      <t>シ</t>
    </rPh>
    <phoneticPr fontId="1"/>
  </si>
  <si>
    <t>てんかん紹介料連携加算</t>
    <phoneticPr fontId="1"/>
  </si>
  <si>
    <t>日本てんかん学会</t>
    <phoneticPr fontId="1"/>
  </si>
  <si>
    <t>てんかん心理教育集団療法</t>
    <phoneticPr fontId="1"/>
  </si>
  <si>
    <t>日本精神神経学会</t>
    <phoneticPr fontId="1"/>
  </si>
  <si>
    <t>遠隔連携診療料</t>
    <phoneticPr fontId="1"/>
  </si>
  <si>
    <t>日本神経学会、日本小児神経学会</t>
    <phoneticPr fontId="1"/>
  </si>
  <si>
    <t>005 11</t>
    <phoneticPr fontId="1"/>
  </si>
  <si>
    <t>１－Ｂ　算定要件の拡大（施設基準）
１－Ｃ　算定要件の拡大（回数制限）
３　項目設定の見直し</t>
    <phoneticPr fontId="1"/>
  </si>
  <si>
    <t>資：4</t>
    <rPh sb="0" eb="2">
      <t>シ</t>
    </rPh>
    <phoneticPr fontId="1"/>
  </si>
  <si>
    <t>認知機能検査その他の心理検査</t>
    <phoneticPr fontId="1"/>
  </si>
  <si>
    <t>１－Ｃ　算定要件の拡大（回数制限）</t>
    <phoneticPr fontId="1"/>
  </si>
  <si>
    <t>外来緩和ケア管理料</t>
    <phoneticPr fontId="1"/>
  </si>
  <si>
    <t>日本緩和医療学会</t>
    <phoneticPr fontId="1"/>
  </si>
  <si>
    <t>B001　24</t>
    <phoneticPr fontId="1"/>
  </si>
  <si>
    <t>１－Ａ　算定要件の拡大（適応疾患等の拡大）
３　項目設定の見直し</t>
    <phoneticPr fontId="1"/>
  </si>
  <si>
    <t>がん患者指導管理料イ</t>
    <phoneticPr fontId="1"/>
  </si>
  <si>
    <t>B001　23</t>
    <phoneticPr fontId="1"/>
  </si>
  <si>
    <t>２－Ａ　点数の見直し（増点）
３　項目設定の見直し</t>
    <phoneticPr fontId="1"/>
  </si>
  <si>
    <t>がん性疼痛緩和指導管理料</t>
    <phoneticPr fontId="1"/>
  </si>
  <si>
    <t>001－22</t>
    <phoneticPr fontId="1"/>
  </si>
  <si>
    <t>１－Ａ　算定要件の拡大（適応疾患等の拡大）</t>
    <phoneticPr fontId="1"/>
  </si>
  <si>
    <t>資：3</t>
    <rPh sb="0" eb="2">
      <t>シ</t>
    </rPh>
    <phoneticPr fontId="1"/>
  </si>
  <si>
    <t>A219201</t>
    <phoneticPr fontId="1"/>
  </si>
  <si>
    <t>緩和ケア病棟入院料</t>
    <phoneticPr fontId="1"/>
  </si>
  <si>
    <t>A310</t>
    <phoneticPr fontId="1"/>
  </si>
  <si>
    <t>１－Ｂ　算定要件の拡大（施設基準）</t>
    <phoneticPr fontId="1"/>
  </si>
  <si>
    <t>精神科保護集中治療加算</t>
    <phoneticPr fontId="1"/>
  </si>
  <si>
    <t>日本精神科病院協会</t>
    <phoneticPr fontId="1"/>
  </si>
  <si>
    <t>資：2</t>
    <rPh sb="0" eb="2">
      <t>シ</t>
    </rPh>
    <phoneticPr fontId="1"/>
  </si>
  <si>
    <t>精神科作業療法の加算項目の新設
認知機能リハビリテーション加算</t>
    <phoneticPr fontId="1"/>
  </si>
  <si>
    <t>通院・在宅精神療法（通院精神療法）</t>
    <phoneticPr fontId="1"/>
  </si>
  <si>
    <t>２－Ａ　点数の見直し（増点）</t>
    <phoneticPr fontId="1"/>
  </si>
  <si>
    <t>入院精神療法（Ⅱ）イ</t>
    <phoneticPr fontId="1"/>
  </si>
  <si>
    <t>001-2　ｲ</t>
    <phoneticPr fontId="1"/>
  </si>
  <si>
    <t>精神科ショート・ケア・精神科デイ・ケア</t>
    <phoneticPr fontId="1"/>
  </si>
  <si>
    <t>I008-2,I009,I010,I010-2</t>
    <phoneticPr fontId="1"/>
  </si>
  <si>
    <t>入院精神療法（20歳未満）</t>
    <phoneticPr fontId="1"/>
  </si>
  <si>
    <t>重度認知症デイ・ケア料　夜間ケア加算</t>
    <phoneticPr fontId="1"/>
  </si>
  <si>
    <t>精神科訪問看護・指導料【1-A 算定要件の拡大(適応疾患の拡大)】</t>
    <phoneticPr fontId="1"/>
  </si>
  <si>
    <t>I 012</t>
    <phoneticPr fontId="1"/>
  </si>
  <si>
    <t>医療保護入院等診療料</t>
    <phoneticPr fontId="1"/>
  </si>
  <si>
    <t>１－Ｂ　算定要件の拡大（施設基準）
１－Ｃ　算定要件の拡大（回数制限）
２－Ａ　点数の見直し（増点）</t>
    <phoneticPr fontId="1"/>
  </si>
  <si>
    <t>精神科退院前訪問指導料</t>
    <phoneticPr fontId="1"/>
  </si>
  <si>
    <t>011-2</t>
    <phoneticPr fontId="1"/>
  </si>
  <si>
    <t>特定薬剤副作用評価加算</t>
    <phoneticPr fontId="1"/>
  </si>
  <si>
    <t>002,002-2</t>
    <phoneticPr fontId="1"/>
  </si>
  <si>
    <t>精神科訪問看護・指導料</t>
    <phoneticPr fontId="1"/>
  </si>
  <si>
    <t>B000 特定疾患療養管理料</t>
    <phoneticPr fontId="1"/>
  </si>
  <si>
    <t>１－Ａ　算定要件の拡大（適応疾患等の拡大）
１－Ｂ　算定要件の拡大（施設基準）</t>
    <phoneticPr fontId="1"/>
  </si>
  <si>
    <t>通院・在宅精神療法(オンライン診療時の算定）</t>
    <phoneticPr fontId="1"/>
  </si>
  <si>
    <t>A284101</t>
    <phoneticPr fontId="1"/>
  </si>
  <si>
    <t>精神科病棟感染制御管理料</t>
    <phoneticPr fontId="1"/>
  </si>
  <si>
    <t>A284102</t>
    <phoneticPr fontId="1"/>
  </si>
  <si>
    <t>栄養マネジメント加算</t>
    <phoneticPr fontId="1"/>
  </si>
  <si>
    <t>A284103</t>
    <phoneticPr fontId="1"/>
  </si>
  <si>
    <t>夜間重複体制加算（e.g.指定医業務と病棟管理業務との組合せ）</t>
    <phoneticPr fontId="1"/>
  </si>
  <si>
    <t>A284201</t>
    <phoneticPr fontId="1"/>
  </si>
  <si>
    <t>A284202</t>
    <phoneticPr fontId="1"/>
  </si>
  <si>
    <t>精神科措置入院退院支援加算</t>
    <phoneticPr fontId="1"/>
  </si>
  <si>
    <t>227-2</t>
    <phoneticPr fontId="1"/>
  </si>
  <si>
    <t>A284203</t>
    <phoneticPr fontId="1"/>
  </si>
  <si>
    <t>精神療養病棟等※における持続性抗精神病注射薬剤（LAI)の包括除外期間の延長</t>
    <phoneticPr fontId="1"/>
  </si>
  <si>
    <t>A311,A311-2,A311-3,A312,A318</t>
    <phoneticPr fontId="1"/>
  </si>
  <si>
    <t>３　項目設定の見直し</t>
    <phoneticPr fontId="1"/>
  </si>
  <si>
    <t>髄液中胎盤性アルカリフォスファターゼ（PLAP)</t>
    <phoneticPr fontId="1"/>
  </si>
  <si>
    <t>日本脳神経外科学会</t>
    <phoneticPr fontId="1"/>
  </si>
  <si>
    <t>日本間脳下垂体腫瘍学会</t>
    <phoneticPr fontId="1"/>
  </si>
  <si>
    <t>排痰補助装置</t>
    <phoneticPr fontId="1"/>
  </si>
  <si>
    <t>日本神経学会</t>
    <phoneticPr fontId="1"/>
  </si>
  <si>
    <t>日本神経治療学会</t>
    <phoneticPr fontId="1"/>
  </si>
  <si>
    <t>３　項目設定の見直し</t>
    <phoneticPr fontId="1"/>
  </si>
  <si>
    <t>731-201</t>
    <phoneticPr fontId="1"/>
  </si>
  <si>
    <t>日本臨床腎移植学会</t>
    <phoneticPr fontId="1"/>
  </si>
  <si>
    <t>カルシウム受容体作動薬</t>
    <phoneticPr fontId="1"/>
  </si>
  <si>
    <t>1.算定要件の見直し（適応疾患、適応菌種等）</t>
    <phoneticPr fontId="1"/>
  </si>
  <si>
    <t>• 腎移植後の副甲状腺機能亢進症の治療への適応拡大(移植後副甲状腺全摘術の回避が得られ、高カルシウム血症の治療による長期移植腎生着を目指す)</t>
    <phoneticPr fontId="1"/>
  </si>
  <si>
    <t>エボカルセト</t>
    <phoneticPr fontId="1"/>
  </si>
  <si>
    <t>オルケディア</t>
    <phoneticPr fontId="1"/>
  </si>
  <si>
    <t>日本臨床腎移植学会</t>
  </si>
  <si>
    <t>日本高血圧学会</t>
    <phoneticPr fontId="1"/>
  </si>
  <si>
    <t>随時尿ナトリウム、クレアチニン測定に基づく推定1日食塩摂取量を指標とした減塩指導</t>
    <phoneticPr fontId="1"/>
  </si>
  <si>
    <t>日本循環器学会</t>
    <phoneticPr fontId="1"/>
  </si>
  <si>
    <t>資：5</t>
    <rPh sb="0" eb="2">
      <t>シ</t>
    </rPh>
    <phoneticPr fontId="1"/>
  </si>
  <si>
    <t>電子媒体記録あるいはデータ伝送システムによる夜間血圧測定</t>
    <phoneticPr fontId="1"/>
  </si>
  <si>
    <t>改訂版標準読み書きスクリーニング検査(STRAW-R)</t>
    <phoneticPr fontId="1"/>
  </si>
  <si>
    <t>日本小児精神神経学会</t>
    <phoneticPr fontId="1"/>
  </si>
  <si>
    <t>感覚プロファイル（SP)</t>
    <phoneticPr fontId="1"/>
  </si>
  <si>
    <t>小児特定疾患カウンセリング料</t>
    <phoneticPr fontId="1"/>
  </si>
  <si>
    <t>日本小児科学会、日本小児科医会、日本小児神経学会、日本小児心身医学会</t>
    <phoneticPr fontId="1"/>
  </si>
  <si>
    <t>B-001</t>
    <phoneticPr fontId="1"/>
  </si>
  <si>
    <t>１－Ａ　算定要件の拡大（適応疾患等の拡大）
１－Ｃ　算定要件の拡大（回数制限）
３　項目設定の見直し</t>
    <phoneticPr fontId="1"/>
  </si>
  <si>
    <t>全訂版田中ビネー知能検査</t>
    <phoneticPr fontId="1"/>
  </si>
  <si>
    <t>D283　2</t>
    <phoneticPr fontId="1"/>
  </si>
  <si>
    <t>４　保険収載の廃止</t>
    <phoneticPr fontId="1"/>
  </si>
  <si>
    <t>WISC-R 知能検査</t>
    <phoneticPr fontId="1"/>
  </si>
  <si>
    <t>日本遺伝子診療学会</t>
    <phoneticPr fontId="1"/>
  </si>
  <si>
    <t>日本臨床検査医学会、日本臨床検査専門医会、日本人類遺伝学会、日本遺伝カウンセリング学会</t>
    <phoneticPr fontId="1"/>
  </si>
  <si>
    <t>遺伝学的検査陽性者の血縁者の遺伝カウンセリング</t>
    <phoneticPr fontId="1"/>
  </si>
  <si>
    <t>日本人類遺伝学会、日本遺伝カウンセリング学会</t>
    <phoneticPr fontId="1"/>
  </si>
  <si>
    <t>D004-2</t>
    <phoneticPr fontId="1"/>
  </si>
  <si>
    <t>難聴の遺伝学的検査</t>
    <phoneticPr fontId="1"/>
  </si>
  <si>
    <t>日本耳鼻咽喉科学会、日本人類遺伝学会、日本遺伝カウンセリング学会</t>
    <phoneticPr fontId="1"/>
  </si>
  <si>
    <t>D06-4</t>
    <phoneticPr fontId="1"/>
  </si>
  <si>
    <t>１－Ａ　算定要件の拡大（適応疾患等の拡大）</t>
    <phoneticPr fontId="1"/>
  </si>
  <si>
    <t>日本神経治療学会</t>
    <phoneticPr fontId="1"/>
  </si>
  <si>
    <t>難病患者治療継続生活指導管理料（仮）</t>
    <phoneticPr fontId="1"/>
  </si>
  <si>
    <t>ボツリヌス毒素療法の注射技術</t>
    <phoneticPr fontId="1"/>
  </si>
  <si>
    <t>100-4</t>
    <phoneticPr fontId="1"/>
  </si>
  <si>
    <t>日本臨床神経生理学会, 日本ボツリヌス治療学会</t>
    <phoneticPr fontId="1"/>
  </si>
  <si>
    <t>日本神経治療学会</t>
    <rPh sb="0" eb="2">
      <t>ニホン</t>
    </rPh>
    <rPh sb="2" eb="4">
      <t>シンケイ</t>
    </rPh>
    <rPh sb="4" eb="6">
      <t>チリョウ</t>
    </rPh>
    <rPh sb="6" eb="8">
      <t>ガッカイ</t>
    </rPh>
    <phoneticPr fontId="1"/>
  </si>
  <si>
    <t>ニューロリハビリテーション（装着型サイボーグによる）</t>
    <phoneticPr fontId="1"/>
  </si>
  <si>
    <t>H009</t>
    <phoneticPr fontId="1"/>
  </si>
  <si>
    <t>１－Ｃ　算定要件の拡大（回数制限）
２－Ａ　点数の見直し（増点）
３　項目設定の見直し</t>
    <phoneticPr fontId="1"/>
  </si>
  <si>
    <t>資：2</t>
    <rPh sb="0" eb="2">
      <t>シ</t>
    </rPh>
    <phoneticPr fontId="1"/>
  </si>
  <si>
    <t>オンライン装置治療指導管理料</t>
    <phoneticPr fontId="1"/>
  </si>
  <si>
    <t>110-2</t>
    <phoneticPr fontId="1"/>
  </si>
  <si>
    <t>１－Ｃ　算定要件の拡大（回数制限）</t>
    <phoneticPr fontId="1"/>
  </si>
  <si>
    <t>日本磁気共鳴医学会、日本放射線科専門医会・医会</t>
    <phoneticPr fontId="1"/>
  </si>
  <si>
    <t>感染対策加算</t>
    <phoneticPr fontId="1"/>
  </si>
  <si>
    <t>日本臨床細胞学会</t>
    <phoneticPr fontId="1"/>
  </si>
  <si>
    <t>日本病理学会</t>
    <phoneticPr fontId="1"/>
  </si>
  <si>
    <t>資：5
添：3</t>
    <rPh sb="0" eb="2">
      <t>シ</t>
    </rPh>
    <rPh sb="4" eb="6">
      <t>テ</t>
    </rPh>
    <phoneticPr fontId="1"/>
  </si>
  <si>
    <t>婦人科子宮頸部細胞診自動判定支援加算</t>
    <phoneticPr fontId="1"/>
  </si>
  <si>
    <t>日本病理学会、日本産科婦人科学会、日本婦人科腫瘍学会</t>
    <phoneticPr fontId="1"/>
  </si>
  <si>
    <t>資：1</t>
    <rPh sb="0" eb="2">
      <t>シ</t>
    </rPh>
    <phoneticPr fontId="1"/>
  </si>
  <si>
    <t>細胞診精度管理料</t>
    <phoneticPr fontId="1"/>
  </si>
  <si>
    <t>国際標準病理診断管理加算</t>
    <phoneticPr fontId="1"/>
  </si>
  <si>
    <t>細胞診断料の見直し（婦人科細胞診への適用）</t>
    <phoneticPr fontId="1"/>
  </si>
  <si>
    <t>006-2</t>
    <phoneticPr fontId="1"/>
  </si>
  <si>
    <t>資：3</t>
    <rPh sb="0" eb="2">
      <t>シ</t>
    </rPh>
    <phoneticPr fontId="1"/>
  </si>
  <si>
    <t>迅速細胞診（検査中の場合）、適応疾患の拡大</t>
    <phoneticPr fontId="1"/>
  </si>
  <si>
    <t>日本消化器内視鏡学会、日本病理学会</t>
    <phoneticPr fontId="1"/>
  </si>
  <si>
    <t>免疫染色、細胞診標本への適用拡大</t>
    <phoneticPr fontId="1"/>
  </si>
  <si>
    <t>資：4</t>
    <rPh sb="0" eb="2">
      <t>シ</t>
    </rPh>
    <phoneticPr fontId="1"/>
  </si>
  <si>
    <t>液状化検体細胞診加算の見直し</t>
    <phoneticPr fontId="1"/>
  </si>
  <si>
    <t>004 注1ならびに注2</t>
    <phoneticPr fontId="1"/>
  </si>
  <si>
    <t>１－Ａ　算定要件の拡大（適応疾患等の拡大）
２－Ａ　点数の見直し（増点）</t>
    <phoneticPr fontId="1"/>
  </si>
  <si>
    <t>資：4
添：4</t>
    <rPh sb="0" eb="2">
      <t>シ</t>
    </rPh>
    <rPh sb="4" eb="6">
      <t>テ</t>
    </rPh>
    <phoneticPr fontId="1"/>
  </si>
  <si>
    <t>迅速細胞診（検査中の場合）、乳腺、甲状腺への適用拡大</t>
    <phoneticPr fontId="1"/>
  </si>
  <si>
    <t>003-2</t>
    <phoneticPr fontId="1"/>
  </si>
  <si>
    <t>頭皮冷却法</t>
    <phoneticPr fontId="1"/>
  </si>
  <si>
    <t>日本乳癌学会</t>
    <phoneticPr fontId="1"/>
  </si>
  <si>
    <t>D409-2 センチネルリンパ節生検（片側）</t>
    <phoneticPr fontId="1"/>
  </si>
  <si>
    <t>409-2</t>
    <phoneticPr fontId="1"/>
  </si>
  <si>
    <t>１－Ｂ　算定要件の拡大（施設基準）</t>
    <phoneticPr fontId="1"/>
  </si>
  <si>
    <t>206-201</t>
    <phoneticPr fontId="1"/>
  </si>
  <si>
    <t>資：4
添：5</t>
    <rPh sb="0" eb="2">
      <t>シ</t>
    </rPh>
    <rPh sb="4" eb="6">
      <t>テ</t>
    </rPh>
    <phoneticPr fontId="1"/>
  </si>
  <si>
    <t>Intrafractional IGRT加算</t>
    <phoneticPr fontId="1"/>
  </si>
  <si>
    <t>日本放射線腫瘍学会</t>
    <phoneticPr fontId="1"/>
  </si>
  <si>
    <t>日本医学放射線学会、日本医学物理学会、日本放射線技術学会</t>
    <phoneticPr fontId="1"/>
  </si>
  <si>
    <t>資：5
添：1</t>
    <rPh sb="0" eb="2">
      <t>シ</t>
    </rPh>
    <rPh sb="4" eb="6">
      <t>テ</t>
    </rPh>
    <phoneticPr fontId="1"/>
  </si>
  <si>
    <t>画像誘導粒子線治療加算</t>
    <phoneticPr fontId="1"/>
  </si>
  <si>
    <t>日本医学物理学会、日本医学放射線学会、日本放射線技術学会</t>
    <phoneticPr fontId="1"/>
  </si>
  <si>
    <t>資：5
添：2</t>
    <rPh sb="0" eb="2">
      <t>シ</t>
    </rPh>
    <rPh sb="4" eb="6">
      <t>テ</t>
    </rPh>
    <phoneticPr fontId="1"/>
  </si>
  <si>
    <t>粒子線治療における呼吸性移動対策加算</t>
    <phoneticPr fontId="1"/>
  </si>
  <si>
    <t>資：5
添：4</t>
    <rPh sb="0" eb="2">
      <t>シ</t>
    </rPh>
    <rPh sb="4" eb="6">
      <t>テ</t>
    </rPh>
    <phoneticPr fontId="1"/>
  </si>
  <si>
    <t>即時適応放射線治療加算</t>
    <phoneticPr fontId="1"/>
  </si>
  <si>
    <t>資：5
添：3</t>
    <rPh sb="0" eb="2">
      <t>シ</t>
    </rPh>
    <rPh sb="4" eb="6">
      <t>テ</t>
    </rPh>
    <phoneticPr fontId="1"/>
  </si>
  <si>
    <t>AIを用いた放射線治療計画</t>
    <phoneticPr fontId="1"/>
  </si>
  <si>
    <t>日本医学放射線学会、日本医学物理学会、日本放射線技術学会、日本放射線技師会</t>
    <phoneticPr fontId="1"/>
  </si>
  <si>
    <t>資：5</t>
    <rPh sb="0" eb="2">
      <t>シ</t>
    </rPh>
    <phoneticPr fontId="1"/>
  </si>
  <si>
    <t>時間外放射線治療加算</t>
    <phoneticPr fontId="1"/>
  </si>
  <si>
    <t>資：5
添：11</t>
    <rPh sb="0" eb="2">
      <t>シ</t>
    </rPh>
    <rPh sb="4" eb="6">
      <t>テ</t>
    </rPh>
    <phoneticPr fontId="1"/>
  </si>
  <si>
    <t>画像融合放射線治療計画加算（A：剛体、B：非剛体）</t>
    <phoneticPr fontId="1"/>
  </si>
  <si>
    <t>資：5
添：5</t>
    <rPh sb="0" eb="2">
      <t>シ</t>
    </rPh>
    <rPh sb="4" eb="6">
      <t>テ</t>
    </rPh>
    <phoneticPr fontId="1"/>
  </si>
  <si>
    <t>治療管理料における呼吸性移動対策加算</t>
    <phoneticPr fontId="1"/>
  </si>
  <si>
    <t>「M006」「放射線治療用材料装着技術料」の新規項目立て</t>
    <phoneticPr fontId="1"/>
  </si>
  <si>
    <t>日本泌尿器科学会、日本呼吸器内視鏡学会、日本乳癌学会</t>
    <phoneticPr fontId="1"/>
  </si>
  <si>
    <t>資：4</t>
    <rPh sb="0" eb="2">
      <t>シ</t>
    </rPh>
    <phoneticPr fontId="1"/>
  </si>
  <si>
    <t>緊急時放射線治療加算</t>
    <phoneticPr fontId="1"/>
  </si>
  <si>
    <t>「1回線量増加加算」の増点</t>
    <phoneticPr fontId="1"/>
  </si>
  <si>
    <t>001 2 注2, 001 3 注2</t>
    <phoneticPr fontId="1"/>
  </si>
  <si>
    <t>２－Ａ　点数の見直し（増点）
３　項目設定の見直し</t>
    <phoneticPr fontId="1"/>
  </si>
  <si>
    <t>資：2</t>
    <rPh sb="0" eb="2">
      <t>シ</t>
    </rPh>
    <phoneticPr fontId="1"/>
  </si>
  <si>
    <t>精度管理者・技師による画像誘導放射線治療（IGRT）</t>
    <phoneticPr fontId="1"/>
  </si>
  <si>
    <t>日本医学放射線学会，日本医学物理学会，日本放射線技術学会</t>
    <phoneticPr fontId="1"/>
  </si>
  <si>
    <t>１－Ｂ　算定要件の拡大（施設基準）
２－Ｂ　点数の見直し（減点）</t>
    <phoneticPr fontId="1"/>
  </si>
  <si>
    <t>強度変調放射線（intensity-modulated radiation therapy：IMRT）の算定方法の見直し</t>
    <phoneticPr fontId="1"/>
  </si>
  <si>
    <t>000 4, 001 3</t>
    <phoneticPr fontId="1"/>
  </si>
  <si>
    <t>６　その他（１～５のいずれも該当しない）</t>
    <phoneticPr fontId="1"/>
  </si>
  <si>
    <t>陽子線治療の適応拡大</t>
    <phoneticPr fontId="1"/>
  </si>
  <si>
    <t>日本医学放射線学会，日本脳腫瘍学会，日本肺癌学会，日本食道学会，大腸癌研究会，日本肝臓学会，日本膵臓学会，日本泌尿器科学会，日本婦人科学会，日本癌治療学会，日本医学物理学会，
日本放射線技術学会，日本放射線技師会</t>
    <phoneticPr fontId="1"/>
  </si>
  <si>
    <t>001-4 注1, 2, 3</t>
    <phoneticPr fontId="1"/>
  </si>
  <si>
    <t>１－Ａ　算定要件の拡大（適応疾患等の拡大）</t>
    <phoneticPr fontId="1"/>
  </si>
  <si>
    <t>重粒子線治療の適応拡大</t>
    <phoneticPr fontId="1"/>
  </si>
  <si>
    <t>日本医学放射線学会，日本肺癌学会，日本食道学会，大腸癌研究会，日本肝臓学会，日本膵臓学会，日本泌尿器科学会，日本婦人科学会，日本癌治療学会，日本医学物理学会，日本放射線技術学会，日本放射線技師会</t>
    <phoneticPr fontId="1"/>
  </si>
  <si>
    <t>001-2-8</t>
    <phoneticPr fontId="1"/>
  </si>
  <si>
    <t>１－Ｂ　算定要件の拡大（施設基準）</t>
    <phoneticPr fontId="1"/>
  </si>
  <si>
    <t>資：4
添：3</t>
    <rPh sb="0" eb="2">
      <t>シ</t>
    </rPh>
    <rPh sb="4" eb="6">
      <t>テ</t>
    </rPh>
    <phoneticPr fontId="1"/>
  </si>
  <si>
    <t>婦人科がん腔内照射管理料の増点と毎回算定
「M000 放射線治療管理料　2　腔内照射を行った場合」</t>
    <phoneticPr fontId="1"/>
  </si>
  <si>
    <t>日本産科婦人科学会</t>
    <phoneticPr fontId="1"/>
  </si>
  <si>
    <t>000 2</t>
    <phoneticPr fontId="1"/>
  </si>
  <si>
    <t>１－Ａ　算定要件の拡大（適応疾患等の拡大）
１－Ｃ　算定要件の拡大（回数制限）
２－Ａ　点数の見直し（増点）</t>
    <phoneticPr fontId="1"/>
  </si>
  <si>
    <t>組織内照射料の増点「M004 密封小線源治療　3 組織内照射　ロ 高線量率イリジウム照射を行った場合
又は新型コバルト小線源治療装置を用いた場合」</t>
    <phoneticPr fontId="1"/>
  </si>
  <si>
    <t>004 3 ロ</t>
    <phoneticPr fontId="1"/>
  </si>
  <si>
    <t>２－Ａ　点数の見直し（増点）</t>
    <phoneticPr fontId="1"/>
  </si>
  <si>
    <t>資：1</t>
    <rPh sb="0" eb="2">
      <t>シ</t>
    </rPh>
    <phoneticPr fontId="1"/>
  </si>
  <si>
    <t>遠隔放射線治療計画のテレワークとしての活用（常勤医の定義の見直し）</t>
    <phoneticPr fontId="1"/>
  </si>
  <si>
    <t>M000注2〜4, M001 2 注2, M001注4〜5, M001 3, M001-3 1, M001-3注2, M004 注8</t>
    <phoneticPr fontId="1"/>
  </si>
  <si>
    <t>１－Ｂ　算定要件の拡大（施設基準）
６　その他（１～５のいずれも該当しない）</t>
    <phoneticPr fontId="1"/>
  </si>
  <si>
    <t>外来放射線照射診療料における専門認定看護師加算
（有資格看護師配置の場合の増点）</t>
    <phoneticPr fontId="1"/>
  </si>
  <si>
    <t>画像誘導密封小線源治療加算の適応拡大</t>
    <phoneticPr fontId="1"/>
  </si>
  <si>
    <t>OO4 注8</t>
    <phoneticPr fontId="1"/>
  </si>
  <si>
    <t>「直線加速器による定位放射線治療」と「体外照射」の同時算定</t>
    <phoneticPr fontId="1"/>
  </si>
  <si>
    <t>001, 001-3</t>
    <phoneticPr fontId="1"/>
  </si>
  <si>
    <t>001 注3</t>
    <phoneticPr fontId="1"/>
  </si>
  <si>
    <t>経会陰的放射線治療用材料局所注入手技の技術区分変更</t>
    <phoneticPr fontId="1"/>
  </si>
  <si>
    <t>日本泌尿器科学会</t>
    <phoneticPr fontId="1"/>
  </si>
  <si>
    <t>新番号の設置</t>
    <phoneticPr fontId="1"/>
  </si>
  <si>
    <t>２－Ａ　点数の見直し（増点）
６　その他（１～５のいずれも該当しない）</t>
    <phoneticPr fontId="1"/>
  </si>
  <si>
    <t>強度変調放射線治療（intensity-modulated radiation therapy：IMRT）の施設基準の見直し</t>
    <phoneticPr fontId="1"/>
  </si>
  <si>
    <t xml:space="preserve"> 000 4, 001 3</t>
    <phoneticPr fontId="1"/>
  </si>
  <si>
    <t>画像誘導放射線治療（体表面の位置情報によるもの）の増点</t>
    <phoneticPr fontId="1"/>
  </si>
  <si>
    <t>001 注4のイ</t>
    <phoneticPr fontId="1"/>
  </si>
  <si>
    <t>１－Ａ　算定要件の拡大（適応疾患等の拡大）
２－Ａ　点数の見直し（増点）</t>
    <phoneticPr fontId="1"/>
  </si>
  <si>
    <t>呼吸性移動対策加算の適応拡大</t>
    <phoneticPr fontId="1"/>
  </si>
  <si>
    <t>M001注5, M001-3注2</t>
    <phoneticPr fontId="1"/>
  </si>
  <si>
    <t>頭頚部固定具の適応疾患に良性疾患を追加</t>
    <phoneticPr fontId="1"/>
  </si>
  <si>
    <t>001注3</t>
    <phoneticPr fontId="1"/>
  </si>
  <si>
    <t>サイバーナイフによる三叉神経痛治療</t>
    <phoneticPr fontId="1"/>
  </si>
  <si>
    <t>001-3</t>
    <phoneticPr fontId="1"/>
  </si>
  <si>
    <t>放射線治療「専従」加算</t>
    <phoneticPr fontId="1"/>
  </si>
  <si>
    <t>000 注2</t>
    <phoneticPr fontId="1"/>
  </si>
  <si>
    <t>１－Ａ　算定要件の拡大（適応疾患等の拡大）
１－Ｂ　算定要件の拡大（施設基準）
２－Ａ　点数の見直し（増点）
６　その他（１～５のいずれも該当しない）</t>
    <phoneticPr fontId="1"/>
  </si>
  <si>
    <t>医療機器安全管理料2の見直し（専任から専従へ、対象に小線源治療も追加）</t>
    <phoneticPr fontId="1"/>
  </si>
  <si>
    <t>日本医学放射線学会、日本医学物理学会、日本放射線技術学会、日本放射線技師会、日本画像システム工業会</t>
    <phoneticPr fontId="1"/>
  </si>
  <si>
    <t>011-4 2</t>
    <phoneticPr fontId="1"/>
  </si>
  <si>
    <t>１－Ｂ　算定要件の拡大（施設基準）
１－Ｃ　算定要件の拡大（回数制限）
２－Ａ　点数の見直し（増点）
６　その他（１～５のいずれも該当しない）</t>
    <phoneticPr fontId="1"/>
  </si>
  <si>
    <t>経皮的金マーカ留置術の手技料追加、材料と合わせてM枠に移動</t>
    <phoneticPr fontId="1"/>
  </si>
  <si>
    <t>007-2</t>
    <phoneticPr fontId="1"/>
  </si>
  <si>
    <t>耐用期間を過ぎた放射線治療装置による高精度照射の減点</t>
    <phoneticPr fontId="1"/>
  </si>
  <si>
    <t xml:space="preserve">001 3, 001-3 1 </t>
    <phoneticPr fontId="1"/>
  </si>
  <si>
    <t>２－Ｂ　点数の見直し（減点）</t>
    <phoneticPr fontId="1"/>
  </si>
  <si>
    <t>資：5</t>
    <rPh sb="0" eb="2">
      <t>シ</t>
    </rPh>
    <phoneticPr fontId="1"/>
  </si>
  <si>
    <t>在宅ハイフローセラピー装置加算</t>
    <phoneticPr fontId="1"/>
  </si>
  <si>
    <t>日本呼吸ケア・リハビリテーション学会</t>
    <phoneticPr fontId="1"/>
  </si>
  <si>
    <t>日本呼吸器学会　日本呼吸療法医学会</t>
    <phoneticPr fontId="1"/>
  </si>
  <si>
    <t>資：1</t>
    <rPh sb="0" eb="2">
      <t>シ</t>
    </rPh>
    <phoneticPr fontId="1"/>
  </si>
  <si>
    <t>日本看護科学学会</t>
    <phoneticPr fontId="1"/>
  </si>
  <si>
    <t>資：4</t>
    <rPh sb="0" eb="2">
      <t>シ</t>
    </rPh>
    <phoneticPr fontId="1"/>
  </si>
  <si>
    <t>在宅医療機器安全管理指導料</t>
    <phoneticPr fontId="1"/>
  </si>
  <si>
    <t>呼吸器リハビリテーション料（増点）</t>
    <phoneticPr fontId="1"/>
  </si>
  <si>
    <t>日本呼吸器学会、日本リハビリテーション医学会</t>
    <phoneticPr fontId="1"/>
  </si>
  <si>
    <t>H003</t>
    <phoneticPr fontId="1"/>
  </si>
  <si>
    <t>２－Ａ　点数の見直し（増点）</t>
    <phoneticPr fontId="1"/>
  </si>
  <si>
    <t>透析患者感染症予防管理加算</t>
    <phoneticPr fontId="1"/>
  </si>
  <si>
    <t>日本透析医学会</t>
    <phoneticPr fontId="1"/>
  </si>
  <si>
    <t xml:space="preserve">血液透析アクセス日常管理加算 </t>
    <phoneticPr fontId="1"/>
  </si>
  <si>
    <t>日本透析医会</t>
    <phoneticPr fontId="1"/>
  </si>
  <si>
    <t>資：3</t>
    <rPh sb="0" eb="2">
      <t>シ</t>
    </rPh>
    <phoneticPr fontId="1"/>
  </si>
  <si>
    <t>在宅血液透析管理加算（多職種による）</t>
    <phoneticPr fontId="1"/>
  </si>
  <si>
    <t>日本臨床工学技士会</t>
    <phoneticPr fontId="1"/>
  </si>
  <si>
    <t>在宅透析患者管理における遠隔モニタリング加算</t>
    <phoneticPr fontId="1"/>
  </si>
  <si>
    <t>日本腹膜透析医学会</t>
    <phoneticPr fontId="1"/>
  </si>
  <si>
    <t>感染症免疫学的検査</t>
    <phoneticPr fontId="1"/>
  </si>
  <si>
    <t>D012</t>
    <phoneticPr fontId="1"/>
  </si>
  <si>
    <t>１－Ｃ　算定要件の拡大（回数制限）</t>
    <phoneticPr fontId="1"/>
  </si>
  <si>
    <t>心臓ペースメーカ指導管理料 遠隔モニタリング加算（植込型心電図の場合）</t>
    <phoneticPr fontId="1"/>
  </si>
  <si>
    <t>日本不整脈心電学会</t>
    <phoneticPr fontId="1"/>
  </si>
  <si>
    <t>日本循環器学会</t>
    <phoneticPr fontId="1"/>
  </si>
  <si>
    <t>資：5
添：3</t>
    <rPh sb="0" eb="2">
      <t>シ</t>
    </rPh>
    <rPh sb="4" eb="6">
      <t>テ</t>
    </rPh>
    <phoneticPr fontId="1"/>
  </si>
  <si>
    <t>心臓ペースメーカ指導管理料（植込型心電図の場合）</t>
    <phoneticPr fontId="1"/>
  </si>
  <si>
    <t>カテコラミン誘発多形性心室頻拍（CPVT）遺伝子診断料</t>
    <phoneticPr fontId="1"/>
  </si>
  <si>
    <t>資：2</t>
    <rPh sb="0" eb="2">
      <t>シ</t>
    </rPh>
    <phoneticPr fontId="1"/>
  </si>
  <si>
    <t>カテーテルアブレーション遠隔支援システム</t>
    <phoneticPr fontId="1"/>
  </si>
  <si>
    <t>心房細動患者に合併した睡眠時無呼吸患者に対する在宅持続陽圧呼吸療法適応拡大</t>
    <phoneticPr fontId="1"/>
  </si>
  <si>
    <t>日本呼吸器学会,日本循環器学会</t>
    <phoneticPr fontId="1"/>
  </si>
  <si>
    <t>107-2</t>
    <phoneticPr fontId="1"/>
  </si>
  <si>
    <t>１－Ａ　算定要件の拡大（適応疾患等の拡大）</t>
    <phoneticPr fontId="1"/>
  </si>
  <si>
    <t>心臓ペースメーカー指導管理料　遠隔モニタリング加算(着用型自動除細動器による場合）</t>
    <phoneticPr fontId="1"/>
  </si>
  <si>
    <t>B001 12 注5</t>
    <phoneticPr fontId="1"/>
  </si>
  <si>
    <t>植込型除細動器移植術　皮下植込型リードを用いるもの</t>
    <phoneticPr fontId="1"/>
  </si>
  <si>
    <t>599-2</t>
    <phoneticPr fontId="1"/>
  </si>
  <si>
    <t>植込み型除細動器、両室ペーシング機能付き植込み型除細動器　指導管理料増設　</t>
    <phoneticPr fontId="1"/>
  </si>
  <si>
    <t>001-12</t>
    <phoneticPr fontId="1"/>
  </si>
  <si>
    <t>経静脈電極抜去術　レーザーシースを用いないもの</t>
    <phoneticPr fontId="1"/>
  </si>
  <si>
    <t>599-5 2</t>
    <phoneticPr fontId="1"/>
  </si>
  <si>
    <t>胸腔鏡下交感神経節切除術</t>
    <phoneticPr fontId="1"/>
  </si>
  <si>
    <t>196-2</t>
    <phoneticPr fontId="1"/>
  </si>
  <si>
    <t>植込み型除細動器一次予防　適応基準通知</t>
    <phoneticPr fontId="1"/>
  </si>
  <si>
    <t>K599</t>
    <phoneticPr fontId="1"/>
  </si>
  <si>
    <t>１－Ａ　算定要件の拡大（適応疾患等の拡大）
３　項目設定の見直し</t>
    <phoneticPr fontId="1"/>
  </si>
  <si>
    <t>GAD-7およびPHQ-9日本語版</t>
    <phoneticPr fontId="1"/>
  </si>
  <si>
    <t>日本不安症学会</t>
    <phoneticPr fontId="1"/>
  </si>
  <si>
    <t>M.I.N.I.精神疾患簡易構造化面接法 日本語版</t>
    <phoneticPr fontId="1"/>
  </si>
  <si>
    <t>自己記入式YALE-BROWN 強迫観念・強迫行為評価スケール(Y-BOCS)</t>
    <phoneticPr fontId="1"/>
  </si>
  <si>
    <t>外来認知行動指導料</t>
    <phoneticPr fontId="1"/>
  </si>
  <si>
    <t>オンライン認知行動療法</t>
    <phoneticPr fontId="1"/>
  </si>
  <si>
    <t>認知療法・認知行動療法</t>
    <phoneticPr fontId="1"/>
  </si>
  <si>
    <t>日本不安症学会</t>
    <phoneticPr fontId="1"/>
  </si>
  <si>
    <t>資：1</t>
    <rPh sb="0" eb="2">
      <t>シ</t>
    </rPh>
    <phoneticPr fontId="1"/>
  </si>
  <si>
    <t>003－2</t>
    <phoneticPr fontId="1"/>
  </si>
  <si>
    <t>２－Ａ　点数の見直し（増点）
３　項目設定の見直し</t>
    <phoneticPr fontId="1"/>
  </si>
  <si>
    <t>日本小児科学会</t>
    <phoneticPr fontId="1"/>
  </si>
  <si>
    <t>日本小児科学会、日本てんかん学会</t>
    <phoneticPr fontId="1"/>
  </si>
  <si>
    <t>日本先天代謝異常学会</t>
    <phoneticPr fontId="1"/>
  </si>
  <si>
    <t>日本小児科学会、日本小児科医会、日本外来小児科学会</t>
    <phoneticPr fontId="1"/>
  </si>
  <si>
    <t>資：5</t>
    <rPh sb="0" eb="2">
      <t>シ</t>
    </rPh>
    <phoneticPr fontId="1"/>
  </si>
  <si>
    <t>連携病理診断診療情報提供料</t>
    <phoneticPr fontId="1"/>
  </si>
  <si>
    <t>日本病理学会</t>
    <phoneticPr fontId="1"/>
  </si>
  <si>
    <t>日本臨床細胞学会</t>
    <phoneticPr fontId="1"/>
  </si>
  <si>
    <t>病理診断デジタル化加算</t>
    <phoneticPr fontId="1"/>
  </si>
  <si>
    <t>資：2</t>
    <rPh sb="0" eb="2">
      <t>シ</t>
    </rPh>
    <phoneticPr fontId="1"/>
  </si>
  <si>
    <t>病理診断料</t>
    <phoneticPr fontId="1"/>
  </si>
  <si>
    <t>００６</t>
    <phoneticPr fontId="1"/>
  </si>
  <si>
    <t>１－Ｃ　算定要件の拡大（回数制限）</t>
    <phoneticPr fontId="1"/>
  </si>
  <si>
    <t>資：3</t>
    <rPh sb="0" eb="2">
      <t>シ</t>
    </rPh>
    <phoneticPr fontId="1"/>
  </si>
  <si>
    <t>施設基準通知　第84の3 100分の80の廃止</t>
    <phoneticPr fontId="1"/>
  </si>
  <si>
    <t>６　その他（１～５のいずれも該当しない）</t>
    <phoneticPr fontId="1"/>
  </si>
  <si>
    <t>資：1</t>
    <rPh sb="0" eb="2">
      <t>シ</t>
    </rPh>
    <phoneticPr fontId="1"/>
  </si>
  <si>
    <t>連携病理診断の体制強化　第84の3　施設基準の見直し</t>
    <phoneticPr fontId="1"/>
  </si>
  <si>
    <t>１－Ｂ　算定要件の拡大（施設基準）</t>
    <phoneticPr fontId="1"/>
  </si>
  <si>
    <t>がんゲノムプロファイリング検査のための病理組織標本作製等</t>
    <phoneticPr fontId="1"/>
  </si>
  <si>
    <t>１－Ａ　算定要件の拡大（適応疾患等の拡大）</t>
    <phoneticPr fontId="1"/>
  </si>
  <si>
    <t>センチネルリンパ節生検</t>
    <phoneticPr fontId="1"/>
  </si>
  <si>
    <t>日本乳癌学会</t>
    <phoneticPr fontId="1"/>
  </si>
  <si>
    <t>409-2</t>
    <phoneticPr fontId="1"/>
  </si>
  <si>
    <t>精神科作業療法計画書の評価</t>
    <phoneticPr fontId="1"/>
  </si>
  <si>
    <t>日本精神神経学会</t>
    <phoneticPr fontId="1"/>
  </si>
  <si>
    <t>アルコール関連疾患患者節酒指導料</t>
    <phoneticPr fontId="1"/>
  </si>
  <si>
    <t>日本アルコール・アディクション医学会、日本消化器病学会、日本アルコール関連問題学会</t>
    <phoneticPr fontId="1"/>
  </si>
  <si>
    <t>精神科訪問作業療法</t>
    <phoneticPr fontId="1"/>
  </si>
  <si>
    <t>Ｄ２８５ 認知機能検査その他の心理検査</t>
    <phoneticPr fontId="1"/>
  </si>
  <si>
    <t>精神科包括的支援マネジメント料</t>
    <phoneticPr fontId="1"/>
  </si>
  <si>
    <t>DPCの医療機能評価係数Ⅱで精神科リエゾンチーム加算の存在を評価する仕組みを組み入れること</t>
    <phoneticPr fontId="1"/>
  </si>
  <si>
    <t>資：4</t>
    <rPh sb="0" eb="2">
      <t>シ</t>
    </rPh>
    <phoneticPr fontId="1"/>
  </si>
  <si>
    <t>日本精神科救急学会</t>
    <phoneticPr fontId="1"/>
  </si>
  <si>
    <t>精神科ショート・ケア、精神科デイ・ケア　児童思春期加算</t>
    <phoneticPr fontId="1"/>
  </si>
  <si>
    <t>日本児童青年精神医学会</t>
    <phoneticPr fontId="1"/>
  </si>
  <si>
    <t>008-2、009</t>
    <phoneticPr fontId="1"/>
  </si>
  <si>
    <t>２－Ａ　点数の見直し（増点）</t>
    <phoneticPr fontId="1"/>
  </si>
  <si>
    <t>ハイリスク妊産婦連携指導料1,2</t>
    <phoneticPr fontId="1"/>
  </si>
  <si>
    <t>B005-10　B005-10-2</t>
    <phoneticPr fontId="1"/>
  </si>
  <si>
    <t>治療抵抗性統合失調症治療指導管理料</t>
    <phoneticPr fontId="1"/>
  </si>
  <si>
    <t>I013</t>
    <phoneticPr fontId="1"/>
  </si>
  <si>
    <t>１－Ｂ　算定要件の拡大（施設基準）
２－Ａ　点数の見直し（増点）</t>
    <phoneticPr fontId="1"/>
  </si>
  <si>
    <t>児童思春期精神科専門管理加算のイ</t>
    <phoneticPr fontId="1"/>
  </si>
  <si>
    <t>I002　通院・在宅精神療法の一部</t>
    <phoneticPr fontId="1"/>
  </si>
  <si>
    <t>「通院・在宅精神療法」30分未満の増点</t>
    <phoneticPr fontId="1"/>
  </si>
  <si>
    <t>日本精神神経科診療所協会、千葉県精神神経科診療所協会</t>
    <phoneticPr fontId="1"/>
  </si>
  <si>
    <t>I　002</t>
    <phoneticPr fontId="1"/>
  </si>
  <si>
    <t>向精神薬の多剤減算</t>
    <phoneticPr fontId="1"/>
  </si>
  <si>
    <t>I002</t>
    <phoneticPr fontId="1"/>
  </si>
  <si>
    <t>通院・在宅精神療法の算定要件変更</t>
    <phoneticPr fontId="1"/>
  </si>
  <si>
    <t>Ⅰ 002</t>
    <phoneticPr fontId="1"/>
  </si>
  <si>
    <t>A285101</t>
    <phoneticPr fontId="1"/>
  </si>
  <si>
    <t>重度薬物依存症入院医療管理加算</t>
    <phoneticPr fontId="1"/>
  </si>
  <si>
    <t>日本アルコール・アディクション医学会、日本アルコール関連問題学会</t>
    <phoneticPr fontId="1"/>
  </si>
  <si>
    <t>A285102</t>
    <phoneticPr fontId="1"/>
  </si>
  <si>
    <t>総合入院体制加算を精神病棟に適用すること、更に総合入院体制加算2＆3における施設基準に標榜科としての精神科の存在を必須とすること</t>
    <phoneticPr fontId="1"/>
  </si>
  <si>
    <t>A285201</t>
    <phoneticPr fontId="1"/>
  </si>
  <si>
    <t>精神科急性期医師配置加算</t>
    <phoneticPr fontId="1"/>
  </si>
  <si>
    <t>A249</t>
    <phoneticPr fontId="1"/>
  </si>
  <si>
    <t>A285202</t>
    <phoneticPr fontId="1"/>
  </si>
  <si>
    <t>精神科リエゾンチーム加算に関する改定要望
（点数の増加＆週に算定可能な回数の増加）</t>
    <phoneticPr fontId="1"/>
  </si>
  <si>
    <t>日本総合病院精神医学会</t>
    <phoneticPr fontId="1"/>
  </si>
  <si>
    <t>A230-4</t>
    <phoneticPr fontId="1"/>
  </si>
  <si>
    <t>１－Ｃ　算定要件の拡大（回数制限）
２－Ａ　点数の見直し（増点）</t>
    <phoneticPr fontId="1"/>
  </si>
  <si>
    <t>A285203</t>
    <phoneticPr fontId="1"/>
  </si>
  <si>
    <t>精神科リエゾンチーム加算に関する改定要望（施設基準の中の医師要件の改定）</t>
    <phoneticPr fontId="1"/>
  </si>
  <si>
    <t>A285204</t>
    <phoneticPr fontId="1"/>
  </si>
  <si>
    <t>摂食障害入院医療管理加算</t>
    <phoneticPr fontId="1"/>
  </si>
  <si>
    <t>A231-4</t>
    <phoneticPr fontId="1"/>
  </si>
  <si>
    <t>１－Ａ　算定要件の拡大（適応疾患等の拡大）
２－Ａ　点数の見直し（増点）</t>
    <phoneticPr fontId="1"/>
  </si>
  <si>
    <t>A311-4</t>
    <phoneticPr fontId="1"/>
  </si>
  <si>
    <t>A285205</t>
    <phoneticPr fontId="1"/>
  </si>
  <si>
    <t>児童・思春期精神科入院医療管理料</t>
    <phoneticPr fontId="1"/>
  </si>
  <si>
    <t>A285206</t>
    <phoneticPr fontId="1"/>
  </si>
  <si>
    <t>精神科身体合併症管理加算対象疾患の見なおし</t>
    <phoneticPr fontId="1"/>
  </si>
  <si>
    <t>日本精神神経学会</t>
    <phoneticPr fontId="1"/>
  </si>
  <si>
    <t>日本総合病院精神医学会</t>
    <phoneticPr fontId="1"/>
  </si>
  <si>
    <t>A230-3</t>
    <phoneticPr fontId="1"/>
  </si>
  <si>
    <t>１－Ａ　算定要件の拡大（適応疾患等の拡大）</t>
    <phoneticPr fontId="1"/>
  </si>
  <si>
    <t>A285207</t>
    <phoneticPr fontId="1"/>
  </si>
  <si>
    <t>地域移行機能強化病棟入院料（施設基準の緩和）</t>
    <phoneticPr fontId="1"/>
  </si>
  <si>
    <t>A318</t>
    <phoneticPr fontId="1"/>
  </si>
  <si>
    <t>１－Ｂ　算定要件の拡大（施設基準）</t>
    <phoneticPr fontId="1"/>
  </si>
  <si>
    <t>A285208</t>
    <phoneticPr fontId="1"/>
  </si>
  <si>
    <t>急性期医師配置加算</t>
    <phoneticPr fontId="1"/>
  </si>
  <si>
    <t>A249</t>
    <phoneticPr fontId="1"/>
  </si>
  <si>
    <t>資：5</t>
    <rPh sb="0" eb="2">
      <t>シ</t>
    </rPh>
    <phoneticPr fontId="1"/>
  </si>
  <si>
    <t>HHV-6 DNA定量検査</t>
    <phoneticPr fontId="1"/>
  </si>
  <si>
    <t>日本造血・免疫細胞療法学会</t>
    <phoneticPr fontId="1"/>
  </si>
  <si>
    <t>資：5
添：1</t>
    <rPh sb="0" eb="2">
      <t>シ</t>
    </rPh>
    <rPh sb="4" eb="6">
      <t>テ</t>
    </rPh>
    <phoneticPr fontId="1"/>
  </si>
  <si>
    <t>特定薬剤治療管理料対象薬として「ブスルファン注射液」を追加</t>
    <phoneticPr fontId="1"/>
  </si>
  <si>
    <t>日本血液学会、日本TDM学会</t>
    <phoneticPr fontId="1"/>
  </si>
  <si>
    <t>移植後キメリズム解析　STR法</t>
    <phoneticPr fontId="1"/>
  </si>
  <si>
    <t>日本血液学会、日本小児血液・がん学会</t>
    <phoneticPr fontId="1"/>
  </si>
  <si>
    <t>資：5</t>
    <rPh sb="0" eb="2">
      <t>シ</t>
    </rPh>
    <phoneticPr fontId="1"/>
  </si>
  <si>
    <t>移植後患者指導管理料（造血幹細胞移植）における情報通信機器を用いた遠隔面談への要件拡大</t>
    <phoneticPr fontId="1"/>
  </si>
  <si>
    <t>日本造血・免疫細胞療法学会</t>
    <phoneticPr fontId="1"/>
  </si>
  <si>
    <t>日本血液学会、日本小児血液・がん学会、日本移植学会</t>
    <phoneticPr fontId="1"/>
  </si>
  <si>
    <t>B001_25</t>
    <phoneticPr fontId="1"/>
  </si>
  <si>
    <t>３　項目設定の見直し</t>
    <phoneticPr fontId="1"/>
  </si>
  <si>
    <t>K921-3【末梢血単核球採取（一連につき）】</t>
    <phoneticPr fontId="1"/>
  </si>
  <si>
    <t>資：2</t>
    <rPh sb="0" eb="2">
      <t>シ</t>
    </rPh>
    <phoneticPr fontId="1"/>
  </si>
  <si>
    <t>コーディネート体制充実加算</t>
    <phoneticPr fontId="1"/>
  </si>
  <si>
    <t>１－Ａ　算定要件の拡大（適応疾患等の拡大）</t>
    <phoneticPr fontId="1"/>
  </si>
  <si>
    <t>資：4</t>
    <rPh sb="0" eb="2">
      <t>シ</t>
    </rPh>
    <phoneticPr fontId="1"/>
  </si>
  <si>
    <t>周術期口腔機能管理後手術加算</t>
    <phoneticPr fontId="1"/>
  </si>
  <si>
    <t>日本がん口腔支持療法学会</t>
    <phoneticPr fontId="1"/>
  </si>
  <si>
    <t>通則17</t>
    <phoneticPr fontId="1"/>
  </si>
  <si>
    <t>２－Ａ　点数の見直し（増点）</t>
    <phoneticPr fontId="1"/>
  </si>
  <si>
    <t>資：3</t>
    <rPh sb="0" eb="2">
      <t>シ</t>
    </rPh>
    <phoneticPr fontId="1"/>
  </si>
  <si>
    <t>内視鏡電子画像管理加算</t>
    <phoneticPr fontId="1"/>
  </si>
  <si>
    <t>日本消化器内視鏡学会</t>
    <phoneticPr fontId="1"/>
  </si>
  <si>
    <t>日本消化器病学会、日本カプセル内視鏡学会</t>
    <phoneticPr fontId="1"/>
  </si>
  <si>
    <t>経皮的胃壁腹壁固定法</t>
    <phoneticPr fontId="1"/>
  </si>
  <si>
    <t>日本消化器内視鏡学会</t>
    <phoneticPr fontId="1"/>
  </si>
  <si>
    <t>日本消化器病学会、日本臨床栄養代謝学会</t>
    <phoneticPr fontId="1"/>
  </si>
  <si>
    <t>摂食嚥下障害検査</t>
    <phoneticPr fontId="1"/>
  </si>
  <si>
    <t>日本摂食嚥下リハビリテーション学会</t>
    <phoneticPr fontId="1"/>
  </si>
  <si>
    <t>日本リハビリテーション医学会、日本小児神経学会、日本神経学会、日本耳鼻咽喉科学会、日本老年医学会</t>
    <phoneticPr fontId="1"/>
  </si>
  <si>
    <t>日本摂食嚥下リハビリテーション学会</t>
    <phoneticPr fontId="1"/>
  </si>
  <si>
    <t>摂食機能療法Ⅲ</t>
    <phoneticPr fontId="1"/>
  </si>
  <si>
    <t>日本小児神経学会、日本リハビリテーション医学会、日本耳鼻咽喉科学会</t>
    <phoneticPr fontId="1"/>
  </si>
  <si>
    <t>H004</t>
    <phoneticPr fontId="1"/>
  </si>
  <si>
    <t>６　その他（１～５のいずれも該当しない）</t>
    <phoneticPr fontId="1"/>
  </si>
  <si>
    <t>嚥下造影多職種連携評価加算</t>
    <phoneticPr fontId="1"/>
  </si>
  <si>
    <t>日本小児神経学会、日本リハビリテーション医学会</t>
    <phoneticPr fontId="1"/>
  </si>
  <si>
    <t>A288101</t>
    <phoneticPr fontId="1"/>
  </si>
  <si>
    <t>栄養・摂食嚥下管理加算</t>
    <phoneticPr fontId="1"/>
  </si>
  <si>
    <t>日本神経学会、日本脳卒中学会、日本老年医学会、日本リハビリテーション医学会、日本耳鼻咽喉科学会</t>
    <phoneticPr fontId="1"/>
  </si>
  <si>
    <t>日本小児神経学会，日本老年歯科医学会、日本リハビリテーション医学会、日本耳鼻咽喉科学会</t>
    <phoneticPr fontId="1"/>
  </si>
  <si>
    <t>A 基本診療料 第1部 初・再診料</t>
  </si>
  <si>
    <t>Ａ００３ オンライン診療料（月1回）</t>
    <phoneticPr fontId="1"/>
  </si>
  <si>
    <t>オンライン診療に嚥下障害リハビリテーションを追加</t>
    <phoneticPr fontId="1"/>
  </si>
  <si>
    <t>A288202</t>
    <phoneticPr fontId="1"/>
  </si>
  <si>
    <t>回復期リハビリテーション病棟入院料１の施設基準に摂食嚥下ケア体制を</t>
    <phoneticPr fontId="1"/>
  </si>
  <si>
    <t>日本リハビリテーション医学会、日本耳鼻咽喉科学会</t>
    <phoneticPr fontId="1"/>
  </si>
  <si>
    <t>腎容積測定加算</t>
    <phoneticPr fontId="1"/>
  </si>
  <si>
    <t>日本腎臓学会</t>
    <phoneticPr fontId="1"/>
  </si>
  <si>
    <t>日本小児腎臓病学会、日本医学放射線学会、日本泌尿器科学会</t>
    <phoneticPr fontId="1"/>
  </si>
  <si>
    <t>薬物治療抵抗性・進行性原発性ネフローゼ症候群に対するＬＤＬアフェレシス療法</t>
    <phoneticPr fontId="1"/>
  </si>
  <si>
    <t>日本腎臓学会</t>
    <phoneticPr fontId="1"/>
  </si>
  <si>
    <t>J039</t>
    <phoneticPr fontId="1"/>
  </si>
  <si>
    <t>経皮的腎生検</t>
    <phoneticPr fontId="1"/>
  </si>
  <si>
    <t>重度尿蛋白を呈する糖尿病性腎症に対するLDLアフェレシス（LDL-A）療法</t>
    <phoneticPr fontId="1"/>
  </si>
  <si>
    <t>日本アフェレシス学会</t>
    <phoneticPr fontId="1"/>
  </si>
  <si>
    <t>276-201</t>
    <phoneticPr fontId="1"/>
  </si>
  <si>
    <t>免疫抑制剤</t>
    <phoneticPr fontId="1"/>
  </si>
  <si>
    <t>1.算定要件の見直し（適応疾患、適応菌種等）</t>
    <phoneticPr fontId="1"/>
  </si>
  <si>
    <t>難治性IgA腎症に対するミゾリビンの保険適応の追加</t>
    <phoneticPr fontId="1"/>
  </si>
  <si>
    <t>ミゾリビン</t>
    <phoneticPr fontId="1"/>
  </si>
  <si>
    <t>ブレディニン錠・OD錠　25･50</t>
    <phoneticPr fontId="1"/>
  </si>
  <si>
    <t>資：1</t>
    <rPh sb="0" eb="2">
      <t>シ</t>
    </rPh>
    <phoneticPr fontId="1"/>
  </si>
  <si>
    <t>第6部 注射　第1節 注射料　第1款 注射実施料</t>
    <phoneticPr fontId="1"/>
  </si>
  <si>
    <t>資：2
添：4</t>
    <rPh sb="0" eb="2">
      <t>シ</t>
    </rPh>
    <rPh sb="4" eb="6">
      <t>テ</t>
    </rPh>
    <phoneticPr fontId="1"/>
  </si>
  <si>
    <t>資：5</t>
    <rPh sb="0" eb="2">
      <t>シ</t>
    </rPh>
    <phoneticPr fontId="1"/>
  </si>
  <si>
    <t>統合失調症MMN検査</t>
    <phoneticPr fontId="1"/>
  </si>
  <si>
    <t>日本精神神経学会</t>
    <phoneticPr fontId="1"/>
  </si>
  <si>
    <t>日本臨床神経生理学会</t>
    <phoneticPr fontId="1"/>
  </si>
  <si>
    <t>資：2</t>
    <rPh sb="0" eb="2">
      <t>シ</t>
    </rPh>
    <phoneticPr fontId="1"/>
  </si>
  <si>
    <t>ICUにおける持続脳波モニタリング</t>
    <phoneticPr fontId="1"/>
  </si>
  <si>
    <t>日本集中治療学会</t>
    <phoneticPr fontId="1"/>
  </si>
  <si>
    <t>資：3</t>
    <rPh sb="0" eb="2">
      <t>シ</t>
    </rPh>
    <phoneticPr fontId="1"/>
  </si>
  <si>
    <t>皮膚コンダクタンス計測</t>
    <phoneticPr fontId="1"/>
  </si>
  <si>
    <t>日本神経学会、日本自律神経学会、日本アミロイドーシス学会、日本臨床検査医学会、日本末梢神経学会</t>
    <phoneticPr fontId="1"/>
  </si>
  <si>
    <t>誘発筋電図（神経伝導検査を含む)</t>
    <phoneticPr fontId="1"/>
  </si>
  <si>
    <t>239-2</t>
    <phoneticPr fontId="1"/>
  </si>
  <si>
    <t>２－Ａ　点数の見直し（増点）</t>
    <phoneticPr fontId="1"/>
  </si>
  <si>
    <t>資：5</t>
    <rPh sb="0" eb="2">
      <t>シ</t>
    </rPh>
    <phoneticPr fontId="1"/>
  </si>
  <si>
    <t>特定薬剤治療管理料対象薬として「ブスルファン注射液」を追加</t>
    <phoneticPr fontId="1"/>
  </si>
  <si>
    <t>日本血液学会</t>
    <phoneticPr fontId="1"/>
  </si>
  <si>
    <t>日本小児血液・がん学会、日本造血・免疫細胞療法学会</t>
    <phoneticPr fontId="1"/>
  </si>
  <si>
    <t>B001</t>
    <phoneticPr fontId="1"/>
  </si>
  <si>
    <t>３　項目設定の見直し</t>
    <phoneticPr fontId="1"/>
  </si>
  <si>
    <t>日本臨床細胞学会</t>
    <phoneticPr fontId="1"/>
  </si>
  <si>
    <t>日本透析医会</t>
    <phoneticPr fontId="1"/>
  </si>
  <si>
    <t>A245201</t>
    <phoneticPr fontId="1"/>
  </si>
  <si>
    <t>資：3
添：7</t>
    <rPh sb="0" eb="2">
      <t>シ</t>
    </rPh>
    <rPh sb="4" eb="6">
      <t>テ</t>
    </rPh>
    <phoneticPr fontId="1"/>
  </si>
  <si>
    <t>日本血液学会、日本小児血液・がん学会</t>
    <phoneticPr fontId="1"/>
  </si>
  <si>
    <t>日本輸血・細胞治療学会、日本血液学会、日本小児血液・がん学会、日本再生医療学会、FIRM(再生医療
イノベーションフォーラム）</t>
    <phoneticPr fontId="1"/>
  </si>
  <si>
    <t>K921-3</t>
    <phoneticPr fontId="1"/>
  </si>
  <si>
    <t>修正版受領済</t>
    <phoneticPr fontId="1"/>
  </si>
  <si>
    <t>L-乳酸ナトリウムリンゲル液、糖類製剤、輸液用電解質液(維持液)</t>
    <phoneticPr fontId="1"/>
  </si>
  <si>
    <t>資：4
添：1</t>
    <rPh sb="0" eb="2">
      <t>シ</t>
    </rPh>
    <phoneticPr fontId="1"/>
  </si>
  <si>
    <t>資：3
添：1</t>
    <rPh sb="0" eb="2">
      <t>シ</t>
    </rPh>
    <phoneticPr fontId="1"/>
  </si>
  <si>
    <t>日本腎臓リハビリテーション学会</t>
    <phoneticPr fontId="1"/>
  </si>
  <si>
    <t>日本腎臓学会、日本透析医学会、日本リハビリテーション医学会、日本心臓リハビリテーション学会</t>
    <phoneticPr fontId="1"/>
  </si>
  <si>
    <t>資：4</t>
    <rPh sb="0" eb="2">
      <t>シ</t>
    </rPh>
    <phoneticPr fontId="1"/>
  </si>
  <si>
    <t>A277201</t>
    <phoneticPr fontId="1"/>
  </si>
  <si>
    <t>高度腎機能障害患者指導加算</t>
    <phoneticPr fontId="1"/>
  </si>
  <si>
    <t>１－Ａ　算定要件の拡大（適応疾患等の拡大）</t>
    <phoneticPr fontId="1"/>
  </si>
  <si>
    <t>微生物核酸同定</t>
    <phoneticPr fontId="1"/>
  </si>
  <si>
    <t>日本遺伝子診療学会</t>
    <phoneticPr fontId="1"/>
  </si>
  <si>
    <t>Ｄ0-017</t>
    <phoneticPr fontId="1"/>
  </si>
  <si>
    <t>１－Ａ　算定要件の拡大（適応疾患等の拡大）</t>
    <phoneticPr fontId="1"/>
  </si>
  <si>
    <t>添：1</t>
    <rPh sb="0" eb="2">
      <t>テ</t>
    </rPh>
    <phoneticPr fontId="1"/>
  </si>
  <si>
    <t>資：2</t>
    <rPh sb="0" eb="2">
      <t>シ</t>
    </rPh>
    <phoneticPr fontId="1"/>
  </si>
  <si>
    <t>資：3</t>
    <rPh sb="0" eb="2">
      <t>シ</t>
    </rPh>
    <phoneticPr fontId="1"/>
  </si>
  <si>
    <t>資：1</t>
    <rPh sb="0" eb="2">
      <t>シ</t>
    </rPh>
    <phoneticPr fontId="1"/>
  </si>
  <si>
    <t>心臓超音波検査３次元画像法</t>
    <phoneticPr fontId="1"/>
  </si>
  <si>
    <t>日本心エコー図学会</t>
    <phoneticPr fontId="1"/>
  </si>
  <si>
    <t>日本循環器学会、日本超音波医学会、日本心臓病学会</t>
    <phoneticPr fontId="1"/>
  </si>
  <si>
    <t>Global Longitudinal Strain測定による抗癌剤心筋障害の診断：投与前中後　</t>
    <phoneticPr fontId="1"/>
  </si>
  <si>
    <t>日本心臓病学会・日本超音波医学会・日本循環器学会</t>
    <phoneticPr fontId="1"/>
  </si>
  <si>
    <t>心臓超音波検査のデジタル動画保存加算</t>
    <phoneticPr fontId="1"/>
  </si>
  <si>
    <t>日本循環器病学会、日本超音波医学会、日本心臓病学会</t>
    <phoneticPr fontId="1"/>
  </si>
  <si>
    <t>心臓超音波検査による心臓弁膜症の定量評価法</t>
    <phoneticPr fontId="1"/>
  </si>
  <si>
    <t>日本循環器病学会、日本超音波医学会</t>
    <phoneticPr fontId="1"/>
  </si>
  <si>
    <t>経胸壁心エコー法と経食道心エコー法を同一日に検査した際の診療報酬の個別算定</t>
    <phoneticPr fontId="1"/>
  </si>
  <si>
    <t>日本心エコー図学会</t>
    <phoneticPr fontId="1"/>
  </si>
  <si>
    <t>日本循環器学会、日本超音波医学会、日本心臓病学会</t>
    <phoneticPr fontId="1"/>
  </si>
  <si>
    <t>215-3</t>
    <phoneticPr fontId="1"/>
  </si>
  <si>
    <t>１－Ｃ　算定要件の拡大（回数制限）</t>
    <phoneticPr fontId="1"/>
  </si>
  <si>
    <t>処方箋医薬品(ニトグリセリン：劇薬)</t>
    <phoneticPr fontId="1"/>
  </si>
  <si>
    <t>３　項目設定の見直し</t>
    <phoneticPr fontId="1"/>
  </si>
  <si>
    <t>資：5</t>
    <rPh sb="0" eb="2">
      <t>シ</t>
    </rPh>
    <phoneticPr fontId="1"/>
  </si>
  <si>
    <t>A288201</t>
    <phoneticPr fontId="1"/>
  </si>
  <si>
    <t>嚥下調整食加算</t>
    <phoneticPr fontId="1"/>
  </si>
  <si>
    <t>日本摂食嚥下リハビリテーション学会</t>
    <phoneticPr fontId="1"/>
  </si>
  <si>
    <t>日本小児神経学会、日本老年医学会、日本リハビリテーション医学会、日本病態栄養学会、日本耳鼻咽喉科学会、日本心臓リハビリテーション学会</t>
    <phoneticPr fontId="1"/>
  </si>
  <si>
    <t>特別食加算を算定できる食種の指定は、○入院時食事療養費に係る食事療養及び入院時生活療養費に係る生活療養の実施上の留意事項について(令和2年3月5日)(保医発0305第14号)で行われている。</t>
    <phoneticPr fontId="1"/>
  </si>
  <si>
    <t>１－Ａ　算定要件の拡大（適応疾患等の拡大）</t>
    <phoneticPr fontId="1"/>
  </si>
  <si>
    <t>A288203</t>
    <phoneticPr fontId="1"/>
  </si>
  <si>
    <t>日本小児呼吸器学会、日本臨床衛生検査技師会、日本臨床神経生理学会</t>
    <phoneticPr fontId="1"/>
  </si>
  <si>
    <t>237-3</t>
    <phoneticPr fontId="1"/>
  </si>
  <si>
    <t>悪性腫瘍組織検査　IDH1/2遺伝子変異</t>
    <phoneticPr fontId="1"/>
  </si>
  <si>
    <t>殺菌能検査</t>
    <phoneticPr fontId="1"/>
  </si>
  <si>
    <t>日本小児感染症学会</t>
    <phoneticPr fontId="1"/>
  </si>
  <si>
    <t>資：2
添：3</t>
    <rPh sb="0" eb="2">
      <t>シ</t>
    </rPh>
    <rPh sb="4" eb="6">
      <t>テ</t>
    </rPh>
    <phoneticPr fontId="1"/>
  </si>
  <si>
    <t>RSウイルス抗原定性</t>
    <phoneticPr fontId="1"/>
  </si>
  <si>
    <t>日本臨床検査医学会</t>
    <phoneticPr fontId="1"/>
  </si>
  <si>
    <t>012(22)</t>
    <phoneticPr fontId="1"/>
  </si>
  <si>
    <t>１－Ａ　算定要件の拡大（適応疾患等の拡大）</t>
    <phoneticPr fontId="1"/>
  </si>
  <si>
    <t>グロブリンクラス別ウイルス抗体価ヒトパルボウイルスB19</t>
    <phoneticPr fontId="1"/>
  </si>
  <si>
    <t>012-38</t>
    <phoneticPr fontId="1"/>
  </si>
  <si>
    <t>資：1
添：1</t>
    <rPh sb="0" eb="2">
      <t>シ</t>
    </rPh>
    <rPh sb="4" eb="6">
      <t>テ</t>
    </rPh>
    <phoneticPr fontId="1"/>
  </si>
  <si>
    <t>資：4
添：3</t>
    <rPh sb="0" eb="2">
      <t>シ</t>
    </rPh>
    <rPh sb="4" eb="6">
      <t>テ</t>
    </rPh>
    <phoneticPr fontId="1"/>
  </si>
  <si>
    <t xml:space="preserve">外来放射線治療診療料の算定要件の見直しと増点
（医師の要件（放射線治療経験5年以上）の緩和）  </t>
    <phoneticPr fontId="1"/>
  </si>
  <si>
    <t>資：4</t>
    <rPh sb="0" eb="2">
      <t>シ</t>
    </rPh>
    <phoneticPr fontId="1"/>
  </si>
  <si>
    <t>002</t>
    <phoneticPr fontId="1"/>
  </si>
  <si>
    <t>日本病理学会</t>
    <phoneticPr fontId="1"/>
  </si>
  <si>
    <t>病理診断管理加算</t>
    <phoneticPr fontId="1"/>
  </si>
  <si>
    <t>日本臨床細胞学会</t>
    <phoneticPr fontId="1"/>
  </si>
  <si>
    <t>006</t>
    <phoneticPr fontId="1"/>
  </si>
  <si>
    <t>１－Ｂ　算定要件の拡大（施設基準）</t>
    <phoneticPr fontId="1"/>
  </si>
  <si>
    <t>日本臨床微生物学会、日本臨床検査専門医会、日本輸血・細胞治療学会</t>
    <phoneticPr fontId="1"/>
  </si>
  <si>
    <t>クロザピン血中濃度の測定（特定薬剤治療管理料）</t>
    <phoneticPr fontId="1"/>
  </si>
  <si>
    <t>B001-2</t>
    <phoneticPr fontId="1"/>
  </si>
  <si>
    <t>６　その他（１～５のいずれも該当しない）</t>
    <phoneticPr fontId="1"/>
  </si>
  <si>
    <t>日本神経学会</t>
    <phoneticPr fontId="1"/>
  </si>
  <si>
    <t>日本癌治療学会、日本泌尿器科学会、日本肺癌学会、日本産科婦人科学会、日本婦人科腫瘍学会、日本人類遺伝学会、日本遺伝カウンセリング学会</t>
    <phoneticPr fontId="1"/>
  </si>
  <si>
    <t>資：1
添：2</t>
    <rPh sb="0" eb="2">
      <t>シ</t>
    </rPh>
    <rPh sb="4" eb="6">
      <t>テ</t>
    </rPh>
    <phoneticPr fontId="1"/>
  </si>
  <si>
    <t>日本＿学会：小児科、遺伝子診療、遺伝カウンセリング、先天代謝異常、小児神経、小児リウマチ、小児栄養消化器肝臓、老年医、心臓リハビリテーション、リハビリテーション、形成外科、眼科、整形外科、皮膚科、周産期・新生児医、小児血液・がん、小児内分泌、小児循環器、小児外科、小児皮膚科、小児腎臓病、小児整形外科、小児呼吸器、新生児成育医、てんかん、動脈硬化</t>
    <phoneticPr fontId="1"/>
  </si>
  <si>
    <t>A231201</t>
    <phoneticPr fontId="1"/>
  </si>
  <si>
    <t>呼吸ケアチーム加算（増点）</t>
    <phoneticPr fontId="1"/>
  </si>
  <si>
    <t>日本呼吸ケア・リハビリテーション学会</t>
    <phoneticPr fontId="1"/>
  </si>
  <si>
    <t>日本呼吸器学会、日本リハビリテーション医学会</t>
    <phoneticPr fontId="1"/>
  </si>
  <si>
    <t>悪性腫瘍病理組織標本加算</t>
    <phoneticPr fontId="1"/>
  </si>
  <si>
    <t>日本小児神経学会　日本児童青年精神医学会</t>
    <phoneticPr fontId="1"/>
  </si>
  <si>
    <t>日本小児神経学会　　児童青年精神医学会</t>
    <phoneticPr fontId="1"/>
  </si>
  <si>
    <t>資：2</t>
    <rPh sb="0" eb="2">
      <t>シ</t>
    </rPh>
    <phoneticPr fontId="1"/>
  </si>
  <si>
    <t>慢性便秘症の特定疾患療養管理料</t>
    <phoneticPr fontId="1"/>
  </si>
  <si>
    <t>日本臨床内科医会</t>
    <phoneticPr fontId="1"/>
  </si>
  <si>
    <t>日本消化器病学会</t>
    <phoneticPr fontId="1"/>
  </si>
  <si>
    <t>入院患者に関しての診療情報提供料</t>
    <phoneticPr fontId="1"/>
  </si>
  <si>
    <t>資：3</t>
    <rPh sb="0" eb="2">
      <t>シ</t>
    </rPh>
    <phoneticPr fontId="1"/>
  </si>
  <si>
    <t>処方箋料</t>
    <phoneticPr fontId="1"/>
  </si>
  <si>
    <t>２－Ａ　点数の見直し（増点）</t>
    <phoneticPr fontId="1"/>
  </si>
  <si>
    <t>処方料</t>
    <phoneticPr fontId="1"/>
  </si>
  <si>
    <t>A242</t>
    <phoneticPr fontId="1"/>
  </si>
  <si>
    <t>１－Ａ　算定要件の拡大（適応疾患等の拡大）
１－Ｂ　算定要件の拡大（施設基準）
１－Ｃ　算定要件の拡大（回数制限）
２－Ａ　点数の見直し（増点）
３　項目設定の見直し</t>
    <phoneticPr fontId="1"/>
  </si>
  <si>
    <t>補聴器適応難聴指導料</t>
    <phoneticPr fontId="1"/>
  </si>
  <si>
    <t>002</t>
    <phoneticPr fontId="1"/>
  </si>
  <si>
    <t>B001-00</t>
    <phoneticPr fontId="1"/>
  </si>
  <si>
    <t>がんゲノム医療における体細胞遺伝子検査および遺伝学的検査によって得られた二次的所見の管理料</t>
    <phoneticPr fontId="1"/>
  </si>
  <si>
    <t>透析リハビリテーション料</t>
    <phoneticPr fontId="1"/>
  </si>
  <si>
    <t>日本腎臓リハビリテーション学会</t>
    <phoneticPr fontId="1"/>
  </si>
  <si>
    <t>日本腎臓学会、日本透析医学会、日本リハビリテーション医学会、日本心臓リハビリテーション学会</t>
    <phoneticPr fontId="1"/>
  </si>
  <si>
    <t>資：4</t>
    <rPh sb="0" eb="2">
      <t>シ</t>
    </rPh>
    <phoneticPr fontId="1"/>
  </si>
  <si>
    <t>日本尿路結石症学会</t>
    <phoneticPr fontId="1"/>
  </si>
  <si>
    <t>001-9</t>
    <phoneticPr fontId="1"/>
  </si>
  <si>
    <t>１－Ａ　算定要件の拡大（適応疾患等の拡大）</t>
    <phoneticPr fontId="1"/>
  </si>
  <si>
    <t>資：3</t>
    <rPh sb="0" eb="2">
      <t>シ</t>
    </rPh>
    <phoneticPr fontId="1"/>
  </si>
  <si>
    <t>日本泌尿器科学会</t>
    <phoneticPr fontId="1"/>
  </si>
  <si>
    <t>L-乳酸ナトリウムリンゲル液、ブドウ糖注射液、輸液用電解質液(維持液)</t>
    <phoneticPr fontId="1"/>
  </si>
  <si>
    <t xml:space="preserve">臓器移植の導入療法としてサイモグロブリン1.5mg/kgを1バイアル25mgあたり
生理食塩液又は5%ブドウ糖注射液50ｍLで希釈して6時間以上かけて緩徐に点滴静注する。投与期間は移植日から5日間までとする（添付文書1）。
</t>
    <phoneticPr fontId="1"/>
  </si>
  <si>
    <t xml:space="preserve">ニトログリセリンスプレー・ニトログリセリン舌下錠・
硝酸イソソルビドスプレー
</t>
    <phoneticPr fontId="1"/>
  </si>
  <si>
    <t>通則5</t>
    <phoneticPr fontId="1"/>
  </si>
  <si>
    <t>B000</t>
    <phoneticPr fontId="1"/>
  </si>
  <si>
    <t>007</t>
    <phoneticPr fontId="1"/>
  </si>
  <si>
    <t>体細胞遺伝子変異解析システム「オンコマイン Dx Target Test マルチ CDxシステム」</t>
    <phoneticPr fontId="1"/>
  </si>
  <si>
    <t>日本医学放射線学会、日本泌尿器科学会、日本内分泌外科学会、日本放射線腫瘍学会</t>
    <phoneticPr fontId="1"/>
  </si>
  <si>
    <t>外来呼吸ケア管理料（再増悪防止管理料）</t>
    <phoneticPr fontId="1"/>
  </si>
  <si>
    <t>日本医学放射線学会、日本医学物理学会、日本放射線技術学会、日本放射線技師会、日本看護協会</t>
    <phoneticPr fontId="1"/>
  </si>
  <si>
    <t>体外照射用固定器具加算の特定医療材料としての扱いと装着手技料の追加</t>
    <phoneticPr fontId="1"/>
  </si>
  <si>
    <t>001 注4</t>
    <phoneticPr fontId="1"/>
  </si>
  <si>
    <t>資：2
添：10</t>
    <rPh sb="0" eb="2">
      <t>シ</t>
    </rPh>
    <rPh sb="4" eb="6">
      <t>テ</t>
    </rPh>
    <phoneticPr fontId="1"/>
  </si>
  <si>
    <t>添：：5</t>
    <rPh sb="0" eb="1">
      <t>テン</t>
    </rPh>
    <phoneticPr fontId="1"/>
  </si>
  <si>
    <t>日本小児循環器学会、日本小児神経学会、日本小児血液・がん学会、日本小児腎臓病学会、日本小児内分泌学会、日本小児リウマチ学会、日本先天代謝異常学会、日本てんかん学会、日本人類遺伝学会</t>
    <phoneticPr fontId="1"/>
  </si>
  <si>
    <t>日本臨床工学技士会、日本透析医会</t>
    <phoneticPr fontId="1"/>
  </si>
  <si>
    <t>資：5</t>
    <rPh sb="0" eb="2">
      <t>シ</t>
    </rPh>
    <phoneticPr fontId="1"/>
  </si>
  <si>
    <t>１－Ｃ　算定要件の拡大（回数制限）
３　項目設定の見直し</t>
    <phoneticPr fontId="1"/>
  </si>
  <si>
    <t>Ｅ003 造影剤注入手技</t>
    <phoneticPr fontId="1"/>
  </si>
  <si>
    <t>「B001-9 外来栄養食事指導料」の再発性尿路結石への適応拡大</t>
    <phoneticPr fontId="1"/>
  </si>
  <si>
    <t>００６＜施設基準通知＞第84の3　保険医療機関間の連携による病理診断 100分の80 の廃止</t>
    <phoneticPr fontId="1"/>
  </si>
  <si>
    <t>００６（注５）悪性腫瘍病理組織標本加算の＜施設基準通知＞第84の8　悪性腫瘍病理組織標本加算に関する施設基準</t>
    <phoneticPr fontId="1"/>
  </si>
  <si>
    <t>０００と告示００６の（注５）悪性腫瘍病理組織標本加算</t>
    <phoneticPr fontId="1"/>
  </si>
  <si>
    <t>日本臨床微生物学会、日本臨床検査専門医会</t>
    <phoneticPr fontId="1"/>
  </si>
  <si>
    <t xml:space="preserve">N003-2 </t>
    <phoneticPr fontId="1"/>
  </si>
  <si>
    <t>A225205</t>
    <phoneticPr fontId="1"/>
  </si>
  <si>
    <t>資：3</t>
    <rPh sb="0" eb="2">
      <t>シ</t>
    </rPh>
    <phoneticPr fontId="1"/>
  </si>
  <si>
    <t>A３０８ー１　回復期リハビリテーション病棟入院料１</t>
    <phoneticPr fontId="1"/>
  </si>
  <si>
    <t>受領済</t>
    <phoneticPr fontId="1"/>
  </si>
  <si>
    <t>日本脳神経外科学会，日本神経学会，日本神経治療学会，日本脳神経看護研究学会，日本看護技術学会</t>
    <phoneticPr fontId="1"/>
  </si>
  <si>
    <t>心臓弁膜症に対する経カテーテル弁修復術を心大血管リハビリテーションの対象疾患に含める</t>
    <phoneticPr fontId="1"/>
  </si>
  <si>
    <t>日本循環器学会、日本心臓病学会、日本リハビリテーション医学会</t>
    <phoneticPr fontId="1"/>
  </si>
  <si>
    <t>先天性心疾患に対する経カテーテル修復術後を心大血管リハビリテーションの対象疾患に含める</t>
    <phoneticPr fontId="1"/>
  </si>
  <si>
    <t>肺高血圧症を心大血管リハビリテーションの対象疾患に含める</t>
    <phoneticPr fontId="1"/>
  </si>
  <si>
    <t>リハビリテーション実施計画書の説明医師の条件に、専任医師以外の主治医または担当医にも拡大</t>
    <phoneticPr fontId="1"/>
  </si>
  <si>
    <t>３　項目設定の見直し</t>
    <phoneticPr fontId="1"/>
  </si>
  <si>
    <t>追加専任従事者としての臨床検査技師の活用とチーム医療の強化</t>
    <phoneticPr fontId="1"/>
  </si>
  <si>
    <t>添：1</t>
  </si>
  <si>
    <t>技術提案</t>
    <rPh sb="0" eb="2">
      <t>ギジュツ</t>
    </rPh>
    <rPh sb="2" eb="4">
      <t>テイアン</t>
    </rPh>
    <phoneticPr fontId="1"/>
  </si>
  <si>
    <t>未収載技術</t>
    <rPh sb="0" eb="3">
      <t>ミシュウサイ</t>
    </rPh>
    <rPh sb="3" eb="5">
      <t>ギジュツ</t>
    </rPh>
    <phoneticPr fontId="1"/>
  </si>
  <si>
    <t>既収載技術</t>
    <rPh sb="0" eb="3">
      <t>キシュウサイ</t>
    </rPh>
    <rPh sb="3" eb="5">
      <t>ギジュツ</t>
    </rPh>
    <phoneticPr fontId="1"/>
  </si>
  <si>
    <t>基本診療料</t>
    <rPh sb="0" eb="5">
      <t>キホンシンリョウリョウ</t>
    </rPh>
    <phoneticPr fontId="1"/>
  </si>
  <si>
    <t>医薬品</t>
    <rPh sb="0" eb="3">
      <t>イヤクヒン</t>
    </rPh>
    <phoneticPr fontId="1"/>
  </si>
  <si>
    <t>［共同提案*</t>
    <rPh sb="1" eb="5">
      <t>キョウドウテイアン</t>
    </rPh>
    <phoneticPr fontId="1"/>
  </si>
  <si>
    <r>
      <rPr>
        <sz val="12"/>
        <rFont val="游ゴシック"/>
        <family val="3"/>
        <charset val="128"/>
      </rPr>
      <t xml:space="preserve">* </t>
    </r>
    <r>
      <rPr>
        <sz val="12"/>
        <rFont val="BIZ UDPゴシック"/>
        <family val="3"/>
        <charset val="128"/>
      </rPr>
      <t>共同提案：他学会との共同提案で提出された提案件数</t>
    </r>
    <rPh sb="2" eb="6">
      <t>キョウドウテイアン</t>
    </rPh>
    <rPh sb="7" eb="10">
      <t>タガッカイ</t>
    </rPh>
    <rPh sb="12" eb="16">
      <t>キョウドウテイアン</t>
    </rPh>
    <rPh sb="17" eb="19">
      <t>テイシュツ</t>
    </rPh>
    <rPh sb="22" eb="24">
      <t>テイアン</t>
    </rPh>
    <rPh sb="24" eb="26">
      <t>ケンスウ</t>
    </rPh>
    <phoneticPr fontId="1"/>
  </si>
  <si>
    <t>取り下げ</t>
    <rPh sb="0" eb="1">
      <t>ト</t>
    </rPh>
    <rPh sb="2" eb="3">
      <t>サ</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</si>
</sst>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
    <numFmt numFmtId="177" formatCode="0_);[Red]\(0\)"/>
    <numFmt numFmtId="178" formatCode="00"/>
    <numFmt numFmtId="179" formatCode="0_ "/>
    <numFmt numFmtId="180" formatCode="0&quot;件&quot;"/>
    <numFmt numFmtId="181" formatCode="&quot;（&quot;0%&quot;）］&quot;"/>
  </numFmts>
  <fonts count="30">
    <font>
      <sz val="11"/>
      <color theme="1"/>
      <name val="ＭＳ Ｐゴシック"/>
      <family val="2"/>
      <scheme val="minor"/>
    </font>
    <font>
      <sz val="6"/>
      <name val="ＭＳ Ｐゴシック"/>
      <family val="3"/>
      <charset val="128"/>
      <scheme val="minor"/>
    </font>
    <font>
      <sz val="11"/>
      <name val="ＭＳ Ｐゴシック"/>
      <family val="3"/>
      <charset val="128"/>
    </font>
    <font>
      <sz val="11"/>
      <color theme="1"/>
      <name val="ＭＳ Ｐゴシック"/>
      <family val="3"/>
      <charset val="128"/>
    </font>
    <font>
      <sz val="6"/>
      <name val="ＭＳ Ｐゴシック"/>
      <family val="3"/>
      <charset val="128"/>
    </font>
    <font>
      <sz val="10"/>
      <color theme="1"/>
      <name val="ＭＳ ゴシック"/>
      <family val="3"/>
      <charset val="128"/>
    </font>
    <font>
      <sz val="11"/>
      <color theme="1"/>
      <name val="ＭＳ Ｐゴシック"/>
      <family val="3"/>
      <charset val="128"/>
      <scheme val="minor"/>
    </font>
    <font>
      <sz val="10"/>
      <name val="ＭＳ Ｐゴシック"/>
      <family val="3"/>
      <charset val="128"/>
    </font>
    <font>
      <sz val="11"/>
      <color rgb="FFFF0000"/>
      <name val="ＭＳ Ｐゴシック"/>
      <family val="3"/>
      <charset val="128"/>
    </font>
    <font>
      <sz val="10"/>
      <color theme="1"/>
      <name val="ＭＳ Ｐゴシック"/>
      <family val="3"/>
      <charset val="128"/>
    </font>
    <font>
      <b/>
      <sz val="12"/>
      <name val="ＭＳ Ｐゴシック"/>
      <family val="3"/>
      <charset val="128"/>
      <scheme val="major"/>
    </font>
    <font>
      <b/>
      <sz val="12"/>
      <name val="ＭＳ Ｐゴシック"/>
      <family val="3"/>
      <charset val="128"/>
    </font>
    <font>
      <b/>
      <sz val="11"/>
      <color theme="1"/>
      <name val="ＭＳ Ｐゴシック"/>
      <family val="3"/>
      <charset val="128"/>
    </font>
    <font>
      <b/>
      <sz val="12"/>
      <color theme="1"/>
      <name val="ＭＳ Ｐゴシック"/>
      <family val="3"/>
      <charset val="128"/>
      <scheme val="major"/>
    </font>
    <font>
      <sz val="10"/>
      <name val="ＭＳ ゴシック"/>
      <family val="3"/>
      <charset val="128"/>
    </font>
    <font>
      <sz val="20"/>
      <color theme="1"/>
      <name val="ＭＳ Ｐゴシック"/>
      <family val="3"/>
      <charset val="128"/>
      <scheme val="minor"/>
    </font>
    <font>
      <b/>
      <sz val="11"/>
      <name val="ＭＳ Ｐゴシック"/>
      <family val="2"/>
      <scheme val="minor"/>
    </font>
    <font>
      <b/>
      <sz val="11"/>
      <name val="ＭＳ Ｐゴシック"/>
      <family val="3"/>
      <charset val="128"/>
      <scheme val="minor"/>
    </font>
    <font>
      <b/>
      <sz val="11"/>
      <name val="ＭＳ Ｐゴシック"/>
      <family val="3"/>
      <charset val="128"/>
    </font>
    <font>
      <sz val="11"/>
      <color theme="1"/>
      <name val="ＭＳ Ｐゴシック"/>
      <family val="2"/>
      <scheme val="minor"/>
    </font>
    <font>
      <b/>
      <sz val="12"/>
      <name val="BIZ UDPゴシック"/>
      <family val="3"/>
      <charset val="128"/>
    </font>
    <font>
      <sz val="12"/>
      <color theme="1"/>
      <name val="BIZ UDPゴシック"/>
      <family val="3"/>
      <charset val="128"/>
    </font>
    <font>
      <b/>
      <sz val="12"/>
      <color theme="1"/>
      <name val="BIZ UDPゴシック"/>
      <family val="3"/>
      <charset val="128"/>
    </font>
    <font>
      <sz val="12"/>
      <name val="BIZ UDPゴシック"/>
      <family val="3"/>
      <charset val="128"/>
    </font>
    <font>
      <sz val="12"/>
      <name val="游ゴシック"/>
      <family val="3"/>
      <charset val="128"/>
    </font>
    <font>
      <b/>
      <sz val="18"/>
      <name val="BIZ UDPゴシック"/>
      <family val="3"/>
      <charset val="128"/>
    </font>
    <font>
      <strike/>
      <sz val="11"/>
      <color theme="1"/>
      <name val="ＭＳ Ｐゴシック"/>
      <family val="2"/>
      <scheme val="minor"/>
    </font>
    <font>
      <strike/>
      <sz val="11"/>
      <color theme="1"/>
      <name val="ＭＳ Ｐゴシック"/>
      <family val="3"/>
      <charset val="128"/>
      <scheme val="minor"/>
    </font>
    <font>
      <sz val="9"/>
      <color indexed="81"/>
      <name val="MS P ゴシック"/>
      <family val="3"/>
      <charset val="128"/>
    </font>
    <font>
      <b/>
      <sz val="9"/>
      <color indexed="81"/>
      <name val="MS P ゴシック"/>
      <family val="3"/>
      <charset val="128"/>
    </font>
  </fonts>
  <fills count="24">
    <fill>
      <patternFill patternType="none"/>
    </fill>
    <fill>
      <patternFill patternType="gray125"/>
    </fill>
    <fill>
      <patternFill patternType="solid">
        <fgColor theme="8" tint="0.59999389629810485"/>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rgb="FFFFFF00"/>
        <bgColor indexed="64"/>
      </patternFill>
    </fill>
    <fill>
      <patternFill patternType="solid">
        <fgColor theme="9" tint="0.39997558519241921"/>
        <bgColor indexed="64"/>
      </patternFill>
    </fill>
    <fill>
      <patternFill patternType="solid">
        <fgColor theme="7" tint="0.39997558519241921"/>
        <bgColor indexed="64"/>
      </patternFill>
    </fill>
    <fill>
      <patternFill patternType="solid">
        <fgColor theme="9" tint="0.59999389629810485"/>
        <bgColor indexed="64"/>
      </patternFill>
    </fill>
    <fill>
      <patternFill patternType="solid">
        <fgColor theme="5" tint="-0.249977111117893"/>
        <bgColor indexed="64"/>
      </patternFill>
    </fill>
    <fill>
      <patternFill patternType="solid">
        <fgColor theme="1" tint="0.499984740745262"/>
        <bgColor indexed="64"/>
      </patternFill>
    </fill>
    <fill>
      <patternFill patternType="solid">
        <fgColor theme="6" tint="-0.249977111117893"/>
        <bgColor indexed="64"/>
      </patternFill>
    </fill>
    <fill>
      <patternFill patternType="solid">
        <fgColor theme="5" tint="0.39997558519241921"/>
        <bgColor indexed="64"/>
      </patternFill>
    </fill>
    <fill>
      <patternFill patternType="solid">
        <fgColor theme="7" tint="-0.249977111117893"/>
        <bgColor indexed="64"/>
      </patternFill>
    </fill>
    <fill>
      <patternFill patternType="solid">
        <fgColor theme="0" tint="-0.34998626667073579"/>
        <bgColor indexed="64"/>
      </patternFill>
    </fill>
    <fill>
      <patternFill patternType="solid">
        <fgColor theme="9" tint="0.7999816888943144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double">
        <color indexed="64"/>
      </top>
      <bottom style="hair">
        <color indexed="64"/>
      </bottom>
      <diagonal/>
    </border>
    <border>
      <left style="double">
        <color indexed="64"/>
      </left>
      <right style="thin">
        <color indexed="64"/>
      </right>
      <top style="thin">
        <color indexed="64"/>
      </top>
      <bottom style="double">
        <color indexed="64"/>
      </bottom>
      <diagonal/>
    </border>
    <border>
      <left style="double">
        <color indexed="64"/>
      </left>
      <right style="thin">
        <color indexed="64"/>
      </right>
      <top style="double">
        <color indexed="64"/>
      </top>
      <bottom style="hair">
        <color indexed="64"/>
      </bottom>
      <diagonal/>
    </border>
    <border>
      <left style="double">
        <color indexed="64"/>
      </left>
      <right style="thin">
        <color indexed="64"/>
      </right>
      <top style="hair">
        <color indexed="64"/>
      </top>
      <bottom style="hair">
        <color indexed="64"/>
      </bottom>
      <diagonal/>
    </border>
    <border>
      <left/>
      <right style="thin">
        <color indexed="64"/>
      </right>
      <top style="thin">
        <color indexed="64"/>
      </top>
      <bottom style="double">
        <color indexed="64"/>
      </bottom>
      <diagonal/>
    </border>
    <border>
      <left style="thin">
        <color indexed="64"/>
      </left>
      <right style="thin">
        <color indexed="64"/>
      </right>
      <top style="hair">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rgb="FF000000"/>
      </right>
      <top style="thin">
        <color indexed="64"/>
      </top>
      <bottom/>
      <diagonal/>
    </border>
    <border diagonalDown="1">
      <left style="thin">
        <color rgb="FF000000"/>
      </left>
      <right/>
      <top style="thin">
        <color rgb="FF000000"/>
      </top>
      <bottom/>
      <diagonal style="thin">
        <color indexed="64"/>
      </diagonal>
    </border>
    <border>
      <left style="thin">
        <color indexed="64"/>
      </left>
      <right/>
      <top style="thin">
        <color rgb="FF000000"/>
      </top>
      <bottom/>
      <diagonal/>
    </border>
    <border>
      <left style="thin">
        <color indexed="64"/>
      </left>
      <right style="thin">
        <color rgb="FF000000"/>
      </right>
      <top style="thin">
        <color rgb="FF000000"/>
      </top>
      <bottom/>
      <diagonal/>
    </border>
    <border>
      <left style="thin">
        <color rgb="FF000000"/>
      </left>
      <right/>
      <top style="thin">
        <color indexed="64"/>
      </top>
      <bottom/>
      <diagonal/>
    </border>
    <border>
      <left/>
      <right/>
      <top/>
      <bottom style="thin">
        <color indexed="64"/>
      </bottom>
      <diagonal/>
    </border>
    <border>
      <left style="thin">
        <color indexed="64"/>
      </left>
      <right style="thin">
        <color indexed="64"/>
      </right>
      <top style="double">
        <color indexed="64"/>
      </top>
      <bottom/>
      <diagonal/>
    </border>
    <border>
      <left style="hair">
        <color indexed="64"/>
      </left>
      <right style="hair">
        <color indexed="64"/>
      </right>
      <top style="hair">
        <color indexed="64"/>
      </top>
      <bottom style="hair">
        <color indexed="64"/>
      </bottom>
      <diagonal/>
    </border>
    <border>
      <left style="double">
        <color indexed="64"/>
      </left>
      <right style="thin">
        <color indexed="64"/>
      </right>
      <top style="hair">
        <color indexed="64"/>
      </top>
      <bottom style="thin">
        <color indexed="64"/>
      </bottom>
      <diagonal/>
    </border>
    <border>
      <left style="thin">
        <color indexed="64"/>
      </left>
      <right style="double">
        <color indexed="64"/>
      </right>
      <top style="hair">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s>
  <cellStyleXfs count="6">
    <xf numFmtId="0" fontId="0" fillId="0" borderId="0"/>
    <xf numFmtId="0" fontId="2" fillId="0" borderId="0">
      <alignment vertical="center"/>
    </xf>
    <xf numFmtId="0" fontId="2" fillId="0" borderId="0"/>
    <xf numFmtId="0" fontId="6" fillId="0" borderId="0">
      <alignment vertical="center"/>
    </xf>
    <xf numFmtId="9" fontId="2" fillId="0" borderId="0" applyFont="0" applyFill="0" applyBorder="0" applyAlignment="0" applyProtection="0">
      <alignment vertical="center"/>
    </xf>
    <xf numFmtId="9" fontId="19" fillId="0" borderId="0" applyFont="0" applyFill="0" applyBorder="0" applyAlignment="0" applyProtection="0">
      <alignment vertical="center"/>
    </xf>
  </cellStyleXfs>
  <cellXfs count="218">
    <xf numFmtId="0" fontId="0" fillId="0" borderId="0" xfId="0"/>
    <xf numFmtId="0" fontId="2" fillId="0" borderId="0" xfId="1">
      <alignment vertical="center"/>
    </xf>
    <xf numFmtId="0" fontId="2" fillId="0" borderId="0" xfId="1" applyAlignment="1">
      <alignment horizontal="center" vertical="center"/>
    </xf>
    <xf numFmtId="0" fontId="0" fillId="0" borderId="0" xfId="0" applyAlignment="1">
      <alignment vertical="center"/>
    </xf>
    <xf numFmtId="0" fontId="8" fillId="0" borderId="0" xfId="1" applyFont="1">
      <alignment vertical="center"/>
    </xf>
    <xf numFmtId="176" fontId="10" fillId="0" borderId="10" xfId="3" applyNumberFormat="1" applyFont="1" applyFill="1" applyBorder="1" applyAlignment="1">
      <alignment horizontal="center" vertical="center"/>
    </xf>
    <xf numFmtId="176" fontId="10" fillId="4" borderId="6" xfId="3" applyNumberFormat="1" applyFont="1" applyFill="1" applyBorder="1" applyAlignment="1">
      <alignment horizontal="center" vertical="center"/>
    </xf>
    <xf numFmtId="176" fontId="10" fillId="4" borderId="8" xfId="3" applyNumberFormat="1" applyFont="1" applyFill="1" applyBorder="1" applyAlignment="1">
      <alignment horizontal="center" vertical="center"/>
    </xf>
    <xf numFmtId="176" fontId="10" fillId="4" borderId="4" xfId="3" applyNumberFormat="1" applyFont="1" applyFill="1" applyBorder="1" applyAlignment="1">
      <alignment horizontal="center" vertical="center"/>
    </xf>
    <xf numFmtId="176" fontId="10" fillId="4" borderId="9" xfId="3" applyNumberFormat="1" applyFont="1" applyFill="1" applyBorder="1" applyAlignment="1">
      <alignment horizontal="center" vertical="center"/>
    </xf>
    <xf numFmtId="49" fontId="12" fillId="0" borderId="2" xfId="3" applyNumberFormat="1" applyFont="1" applyFill="1" applyBorder="1" applyAlignment="1">
      <alignment horizontal="center" vertical="center"/>
    </xf>
    <xf numFmtId="0" fontId="12" fillId="0" borderId="3" xfId="3" applyFont="1" applyFill="1" applyBorder="1" applyAlignment="1">
      <alignment horizontal="center" vertical="center"/>
    </xf>
    <xf numFmtId="176" fontId="13" fillId="0" borderId="3" xfId="3" applyNumberFormat="1" applyFont="1" applyFill="1" applyBorder="1" applyAlignment="1">
      <alignment horizontal="center" vertical="center"/>
    </xf>
    <xf numFmtId="176" fontId="10" fillId="0" borderId="3" xfId="3" applyNumberFormat="1" applyFont="1" applyFill="1" applyBorder="1" applyAlignment="1">
      <alignment horizontal="center" vertical="center"/>
    </xf>
    <xf numFmtId="176" fontId="10" fillId="0" borderId="7" xfId="3" applyNumberFormat="1" applyFont="1" applyFill="1" applyBorder="1" applyAlignment="1">
      <alignment horizontal="center" vertical="center"/>
    </xf>
    <xf numFmtId="0" fontId="5" fillId="0" borderId="4" xfId="2" applyFont="1" applyFill="1" applyBorder="1" applyAlignment="1">
      <alignment horizontal="left" vertical="center" shrinkToFit="1"/>
    </xf>
    <xf numFmtId="176" fontId="10" fillId="0" borderId="4" xfId="3" applyNumberFormat="1" applyFont="1" applyFill="1" applyBorder="1" applyAlignment="1">
      <alignment horizontal="center" vertical="center"/>
    </xf>
    <xf numFmtId="176" fontId="10" fillId="0" borderId="9" xfId="3" applyNumberFormat="1" applyFont="1" applyFill="1" applyBorder="1" applyAlignment="1">
      <alignment horizontal="center" vertical="center"/>
    </xf>
    <xf numFmtId="49" fontId="3" fillId="4" borderId="6" xfId="3" applyNumberFormat="1" applyFont="1" applyFill="1" applyBorder="1" applyAlignment="1">
      <alignment horizontal="center" vertical="center"/>
    </xf>
    <xf numFmtId="0" fontId="5" fillId="4" borderId="6" xfId="2" applyFont="1" applyFill="1" applyBorder="1" applyAlignment="1">
      <alignment horizontal="left" vertical="center" shrinkToFit="1"/>
    </xf>
    <xf numFmtId="49" fontId="3" fillId="0" borderId="4" xfId="3" applyNumberFormat="1" applyFont="1" applyFill="1" applyBorder="1" applyAlignment="1">
      <alignment horizontal="center" vertical="center"/>
    </xf>
    <xf numFmtId="49" fontId="3" fillId="4" borderId="4" xfId="3" applyNumberFormat="1" applyFont="1" applyFill="1" applyBorder="1" applyAlignment="1">
      <alignment horizontal="center" vertical="center"/>
    </xf>
    <xf numFmtId="0" fontId="5" fillId="4" borderId="4" xfId="2" applyFont="1" applyFill="1" applyBorder="1" applyAlignment="1">
      <alignment horizontal="left" vertical="center" shrinkToFit="1"/>
    </xf>
    <xf numFmtId="49" fontId="3" fillId="0" borderId="11" xfId="3" applyNumberFormat="1" applyFont="1" applyFill="1" applyBorder="1" applyAlignment="1">
      <alignment horizontal="center" vertical="center"/>
    </xf>
    <xf numFmtId="0" fontId="5" fillId="0" borderId="11" xfId="2" applyFont="1" applyFill="1" applyBorder="1" applyAlignment="1">
      <alignment horizontal="left" vertical="center" shrinkToFit="1"/>
    </xf>
    <xf numFmtId="49" fontId="3" fillId="4" borderId="5" xfId="3" applyNumberFormat="1" applyFont="1" applyFill="1" applyBorder="1" applyAlignment="1">
      <alignment horizontal="center" vertical="center"/>
    </xf>
    <xf numFmtId="0" fontId="5" fillId="4" borderId="5" xfId="2" applyFont="1" applyFill="1" applyBorder="1" applyAlignment="1">
      <alignment horizontal="left" vertical="center" shrinkToFit="1"/>
    </xf>
    <xf numFmtId="176" fontId="10" fillId="4" borderId="5" xfId="3" applyNumberFormat="1" applyFont="1" applyFill="1" applyBorder="1" applyAlignment="1">
      <alignment horizontal="center" vertical="center"/>
    </xf>
    <xf numFmtId="0" fontId="3" fillId="0" borderId="6" xfId="1" applyFont="1" applyFill="1" applyBorder="1" applyAlignment="1">
      <alignment horizontal="center" vertical="center"/>
    </xf>
    <xf numFmtId="0" fontId="5" fillId="0" borderId="6" xfId="2" applyFont="1" applyFill="1" applyBorder="1" applyAlignment="1">
      <alignment horizontal="left" vertical="center" shrinkToFit="1"/>
    </xf>
    <xf numFmtId="0" fontId="5" fillId="0" borderId="6" xfId="2" applyFont="1" applyFill="1" applyBorder="1" applyAlignment="1">
      <alignment horizontal="left" vertical="center"/>
    </xf>
    <xf numFmtId="0" fontId="3" fillId="0" borderId="4" xfId="1" applyFont="1" applyFill="1" applyBorder="1" applyAlignment="1">
      <alignment horizontal="center" vertical="center"/>
    </xf>
    <xf numFmtId="0" fontId="9" fillId="0" borderId="4" xfId="2" applyFont="1" applyFill="1" applyBorder="1" applyAlignment="1">
      <alignment horizontal="left" vertical="center" shrinkToFit="1"/>
    </xf>
    <xf numFmtId="0" fontId="5" fillId="0" borderId="4" xfId="2" applyFont="1" applyFill="1" applyBorder="1" applyAlignment="1">
      <alignment horizontal="left" vertical="center"/>
    </xf>
    <xf numFmtId="0" fontId="3" fillId="0" borderId="5" xfId="1" applyFont="1" applyFill="1" applyBorder="1" applyAlignment="1">
      <alignment horizontal="center" vertical="center"/>
    </xf>
    <xf numFmtId="0" fontId="5" fillId="0" borderId="5" xfId="2" applyFont="1" applyFill="1" applyBorder="1" applyAlignment="1">
      <alignment horizontal="left" vertical="center" shrinkToFit="1"/>
    </xf>
    <xf numFmtId="0" fontId="5" fillId="0" borderId="5" xfId="2" applyFont="1" applyFill="1" applyBorder="1" applyAlignment="1">
      <alignment horizontal="left" vertical="center"/>
    </xf>
    <xf numFmtId="0" fontId="0" fillId="0" borderId="0" xfId="0" applyFill="1"/>
    <xf numFmtId="0" fontId="7" fillId="0" borderId="4" xfId="2" applyFont="1" applyFill="1" applyBorder="1" applyAlignment="1">
      <alignment horizontal="left" vertical="center" shrinkToFit="1"/>
    </xf>
    <xf numFmtId="0" fontId="14" fillId="0" borderId="4" xfId="2" applyFont="1" applyFill="1" applyBorder="1" applyAlignment="1">
      <alignment horizontal="left" vertical="center" shrinkToFit="1"/>
    </xf>
    <xf numFmtId="0" fontId="14" fillId="0" borderId="4" xfId="2" applyFont="1" applyFill="1" applyBorder="1" applyAlignment="1">
      <alignment horizontal="left" vertical="center"/>
    </xf>
    <xf numFmtId="0" fontId="3" fillId="0" borderId="11" xfId="1" applyFont="1" applyFill="1" applyBorder="1" applyAlignment="1">
      <alignment horizontal="center" vertical="center"/>
    </xf>
    <xf numFmtId="0" fontId="5" fillId="0" borderId="11" xfId="2" applyFont="1" applyFill="1" applyBorder="1" applyAlignment="1">
      <alignment horizontal="left" vertical="center"/>
    </xf>
    <xf numFmtId="0" fontId="3" fillId="0" borderId="12" xfId="1" applyFont="1" applyFill="1" applyBorder="1" applyAlignment="1">
      <alignment horizontal="center" vertical="center"/>
    </xf>
    <xf numFmtId="0" fontId="5" fillId="0" borderId="13" xfId="2" applyFont="1" applyFill="1" applyBorder="1" applyAlignment="1">
      <alignment horizontal="left" vertical="center"/>
    </xf>
    <xf numFmtId="0" fontId="5" fillId="0" borderId="0" xfId="2" applyFont="1" applyFill="1" applyBorder="1" applyAlignment="1">
      <alignment horizontal="left" vertical="center"/>
    </xf>
    <xf numFmtId="0" fontId="3" fillId="0" borderId="0" xfId="1" applyFont="1" applyFill="1" applyBorder="1" applyAlignment="1">
      <alignment horizontal="center" vertical="center"/>
    </xf>
    <xf numFmtId="0" fontId="0" fillId="0" borderId="0" xfId="0" applyAlignment="1">
      <alignment horizontal="center" vertical="center"/>
    </xf>
    <xf numFmtId="0" fontId="16" fillId="6" borderId="18" xfId="0" applyFont="1" applyFill="1" applyBorder="1" applyAlignment="1">
      <alignment horizontal="center" vertical="center"/>
    </xf>
    <xf numFmtId="0" fontId="17" fillId="6" borderId="19" xfId="0" applyFont="1" applyFill="1" applyBorder="1" applyAlignment="1">
      <alignment horizontal="center" vertical="center" wrapText="1"/>
    </xf>
    <xf numFmtId="0" fontId="17" fillId="6" borderId="19" xfId="0" applyFont="1" applyFill="1" applyBorder="1" applyAlignment="1">
      <alignment horizontal="center" vertical="center"/>
    </xf>
    <xf numFmtId="0" fontId="17" fillId="6" borderId="20" xfId="0" applyFont="1" applyFill="1" applyBorder="1" applyAlignment="1">
      <alignment horizontal="center" vertical="center"/>
    </xf>
    <xf numFmtId="0" fontId="0" fillId="0" borderId="12" xfId="0" applyFont="1" applyBorder="1" applyAlignment="1">
      <alignment horizontal="center" vertical="center"/>
    </xf>
    <xf numFmtId="0" fontId="0" fillId="0" borderId="1" xfId="0" applyFont="1" applyBorder="1" applyAlignment="1">
      <alignment horizontal="center" vertical="center"/>
    </xf>
    <xf numFmtId="0" fontId="0" fillId="6" borderId="21" xfId="0" applyNumberFormat="1" applyFont="1" applyFill="1" applyBorder="1" applyAlignment="1">
      <alignment horizontal="center" vertical="center"/>
    </xf>
    <xf numFmtId="178" fontId="0" fillId="0" borderId="12" xfId="0" applyNumberFormat="1" applyFont="1" applyBorder="1" applyAlignment="1">
      <alignment horizontal="center" vertical="center"/>
    </xf>
    <xf numFmtId="0" fontId="0" fillId="0" borderId="12" xfId="0" applyFont="1" applyBorder="1" applyAlignment="1" applyProtection="1">
      <alignment vertical="center"/>
      <protection locked="0"/>
    </xf>
    <xf numFmtId="49" fontId="0" fillId="0" borderId="12" xfId="0" applyNumberFormat="1" applyFont="1" applyBorder="1" applyAlignment="1" applyProtection="1">
      <alignment horizontal="center" vertical="center"/>
      <protection locked="0"/>
    </xf>
    <xf numFmtId="0" fontId="0" fillId="0" borderId="12" xfId="0" applyFont="1" applyBorder="1" applyAlignment="1" applyProtection="1">
      <alignment vertical="center" wrapText="1"/>
      <protection locked="0"/>
    </xf>
    <xf numFmtId="0" fontId="0" fillId="0" borderId="12" xfId="0" applyFont="1" applyBorder="1" applyAlignment="1" applyProtection="1">
      <alignment horizontal="center" vertical="center"/>
      <protection locked="0"/>
    </xf>
    <xf numFmtId="0" fontId="16" fillId="8" borderId="18" xfId="0" applyFont="1" applyFill="1" applyBorder="1" applyAlignment="1">
      <alignment horizontal="center" vertical="center"/>
    </xf>
    <xf numFmtId="0" fontId="0" fillId="8" borderId="21" xfId="0" applyNumberFormat="1" applyFont="1" applyFill="1" applyBorder="1" applyAlignment="1">
      <alignment horizontal="center" vertical="center"/>
    </xf>
    <xf numFmtId="0" fontId="17" fillId="8" borderId="19" xfId="0" applyFont="1" applyFill="1" applyBorder="1" applyAlignment="1">
      <alignment horizontal="center" vertical="center" wrapText="1"/>
    </xf>
    <xf numFmtId="0" fontId="17" fillId="8" borderId="19" xfId="0" applyFont="1" applyFill="1" applyBorder="1" applyAlignment="1">
      <alignment horizontal="center" vertical="center"/>
    </xf>
    <xf numFmtId="0" fontId="17" fillId="8" borderId="20" xfId="0" applyFont="1" applyFill="1" applyBorder="1" applyAlignment="1">
      <alignment horizontal="center" vertical="center"/>
    </xf>
    <xf numFmtId="0" fontId="16" fillId="4" borderId="18" xfId="0" applyFont="1" applyFill="1" applyBorder="1" applyAlignment="1">
      <alignment horizontal="center" vertical="center"/>
    </xf>
    <xf numFmtId="0" fontId="0" fillId="4" borderId="21" xfId="0" applyNumberFormat="1" applyFont="1" applyFill="1" applyBorder="1" applyAlignment="1">
      <alignment horizontal="center" vertical="center"/>
    </xf>
    <xf numFmtId="0" fontId="17" fillId="4" borderId="19" xfId="0" applyFont="1" applyFill="1" applyBorder="1" applyAlignment="1">
      <alignment horizontal="center" vertical="center" wrapText="1"/>
    </xf>
    <xf numFmtId="0" fontId="17" fillId="4" borderId="19" xfId="0" applyFont="1" applyFill="1" applyBorder="1" applyAlignment="1">
      <alignment horizontal="center" vertical="center"/>
    </xf>
    <xf numFmtId="0" fontId="17" fillId="4" borderId="20" xfId="0" applyFont="1" applyFill="1" applyBorder="1" applyAlignment="1">
      <alignment horizontal="center" vertical="center"/>
    </xf>
    <xf numFmtId="0" fontId="16" fillId="10" borderId="18" xfId="0" applyFont="1" applyFill="1" applyBorder="1" applyAlignment="1">
      <alignment horizontal="center" vertical="center"/>
    </xf>
    <xf numFmtId="0" fontId="0" fillId="10" borderId="21" xfId="0" applyNumberFormat="1" applyFont="1" applyFill="1" applyBorder="1" applyAlignment="1">
      <alignment horizontal="center" vertical="center"/>
    </xf>
    <xf numFmtId="0" fontId="17" fillId="10" borderId="19" xfId="0" applyFont="1" applyFill="1" applyBorder="1" applyAlignment="1">
      <alignment horizontal="center" vertical="center" wrapText="1"/>
    </xf>
    <xf numFmtId="0" fontId="17" fillId="10" borderId="19" xfId="0" applyFont="1" applyFill="1" applyBorder="1" applyAlignment="1">
      <alignment horizontal="center" vertical="center"/>
    </xf>
    <xf numFmtId="0" fontId="17" fillId="10" borderId="20" xfId="0" applyFont="1" applyFill="1" applyBorder="1" applyAlignment="1">
      <alignment horizontal="center" vertical="center"/>
    </xf>
    <xf numFmtId="0" fontId="3" fillId="11" borderId="2" xfId="1" applyFont="1" applyFill="1" applyBorder="1" applyAlignment="1">
      <alignment horizontal="center" vertical="center"/>
    </xf>
    <xf numFmtId="0" fontId="3" fillId="11" borderId="3" xfId="1" applyFont="1" applyFill="1" applyBorder="1" applyAlignment="1">
      <alignment horizontal="center" vertical="center"/>
    </xf>
    <xf numFmtId="176" fontId="10" fillId="4" borderId="23" xfId="3" applyNumberFormat="1" applyFont="1" applyFill="1" applyBorder="1" applyAlignment="1">
      <alignment horizontal="center" vertical="center"/>
    </xf>
    <xf numFmtId="0" fontId="0" fillId="0" borderId="0" xfId="0" applyBorder="1"/>
    <xf numFmtId="176" fontId="0" fillId="0" borderId="0" xfId="0" applyNumberFormat="1"/>
    <xf numFmtId="0" fontId="12" fillId="0" borderId="24" xfId="3" applyFont="1" applyFill="1" applyBorder="1" applyAlignment="1">
      <alignment horizontal="center" vertical="center"/>
    </xf>
    <xf numFmtId="49" fontId="12" fillId="0" borderId="24" xfId="3" applyNumberFormat="1" applyFont="1" applyFill="1" applyBorder="1" applyAlignment="1">
      <alignment horizontal="center" vertical="center"/>
    </xf>
    <xf numFmtId="0" fontId="5" fillId="0" borderId="24" xfId="2" applyFont="1" applyFill="1" applyBorder="1" applyAlignment="1">
      <alignment horizontal="left" vertical="center" shrinkToFit="1"/>
    </xf>
    <xf numFmtId="49" fontId="3" fillId="0" borderId="24" xfId="3" applyNumberFormat="1" applyFont="1" applyFill="1" applyBorder="1" applyAlignment="1">
      <alignment horizontal="center" vertical="center"/>
    </xf>
    <xf numFmtId="0" fontId="0" fillId="0" borderId="12" xfId="0" applyNumberFormat="1" applyFont="1" applyBorder="1" applyAlignment="1">
      <alignment horizontal="center" vertical="center"/>
    </xf>
    <xf numFmtId="179" fontId="0" fillId="0" borderId="12" xfId="0" applyNumberFormat="1" applyFont="1" applyBorder="1" applyAlignment="1">
      <alignment horizontal="center" vertical="center"/>
    </xf>
    <xf numFmtId="0" fontId="0" fillId="0" borderId="12" xfId="0" applyFont="1" applyBorder="1" applyAlignment="1" applyProtection="1">
      <alignment horizontal="center" vertical="center" wrapText="1"/>
      <protection locked="0"/>
    </xf>
    <xf numFmtId="176" fontId="10" fillId="4" borderId="25" xfId="3" applyNumberFormat="1" applyFont="1" applyFill="1" applyBorder="1" applyAlignment="1">
      <alignment horizontal="center" vertical="center"/>
    </xf>
    <xf numFmtId="176" fontId="10" fillId="4" borderId="26" xfId="3" applyNumberFormat="1" applyFont="1" applyFill="1" applyBorder="1" applyAlignment="1">
      <alignment horizontal="center" vertical="center"/>
    </xf>
    <xf numFmtId="49" fontId="0" fillId="0" borderId="12" xfId="0" applyNumberFormat="1" applyFont="1" applyBorder="1" applyAlignment="1" applyProtection="1">
      <alignment vertical="center" wrapText="1"/>
      <protection locked="0"/>
    </xf>
    <xf numFmtId="0" fontId="0" fillId="0" borderId="27" xfId="0" applyNumberFormat="1" applyFont="1" applyBorder="1" applyAlignment="1">
      <alignment horizontal="center" vertical="center"/>
    </xf>
    <xf numFmtId="0" fontId="0" fillId="0" borderId="27" xfId="0" applyFont="1" applyBorder="1" applyAlignment="1" applyProtection="1">
      <alignment vertical="center"/>
      <protection locked="0"/>
    </xf>
    <xf numFmtId="49" fontId="0" fillId="0" borderId="27" xfId="0" applyNumberFormat="1" applyFont="1" applyBorder="1" applyAlignment="1" applyProtection="1">
      <alignment horizontal="center" vertical="center"/>
      <protection locked="0"/>
    </xf>
    <xf numFmtId="178" fontId="0" fillId="0" borderId="27" xfId="0" applyNumberFormat="1" applyFont="1" applyBorder="1" applyAlignment="1">
      <alignment horizontal="center" vertical="center"/>
    </xf>
    <xf numFmtId="0" fontId="0" fillId="0" borderId="27" xfId="0" applyFont="1" applyBorder="1" applyAlignment="1">
      <alignment horizontal="center" vertical="center"/>
    </xf>
    <xf numFmtId="0" fontId="0" fillId="0" borderId="27" xfId="0" applyFont="1" applyBorder="1" applyAlignment="1" applyProtection="1">
      <alignment vertical="center" wrapText="1"/>
      <protection locked="0"/>
    </xf>
    <xf numFmtId="0" fontId="0" fillId="0" borderId="27" xfId="0" applyFont="1" applyBorder="1" applyAlignment="1" applyProtection="1">
      <alignment horizontal="center" vertical="center"/>
      <protection locked="0"/>
    </xf>
    <xf numFmtId="0" fontId="0" fillId="0" borderId="27" xfId="0" applyBorder="1" applyAlignment="1">
      <alignment vertical="center"/>
    </xf>
    <xf numFmtId="0" fontId="0" fillId="0" borderId="27" xfId="0" applyBorder="1" applyAlignment="1">
      <alignment horizontal="center" vertical="center"/>
    </xf>
    <xf numFmtId="179" fontId="0" fillId="0" borderId="1" xfId="0" applyNumberFormat="1" applyFont="1" applyBorder="1" applyAlignment="1">
      <alignment horizontal="center" vertical="center"/>
    </xf>
    <xf numFmtId="0" fontId="0" fillId="0" borderId="1" xfId="0" applyFont="1" applyBorder="1" applyAlignment="1" applyProtection="1">
      <alignment vertical="center"/>
      <protection locked="0"/>
    </xf>
    <xf numFmtId="49" fontId="0" fillId="0" borderId="1" xfId="0" applyNumberFormat="1" applyFont="1" applyBorder="1" applyAlignment="1" applyProtection="1">
      <alignment horizontal="center" vertical="center"/>
      <protection locked="0"/>
    </xf>
    <xf numFmtId="178" fontId="0" fillId="0" borderId="1" xfId="0" applyNumberFormat="1" applyFont="1" applyBorder="1" applyAlignment="1">
      <alignment horizontal="center" vertical="center"/>
    </xf>
    <xf numFmtId="0" fontId="0" fillId="0" borderId="1" xfId="0" applyFont="1" applyBorder="1" applyAlignment="1" applyProtection="1">
      <alignment vertical="center" wrapText="1"/>
      <protection locked="0"/>
    </xf>
    <xf numFmtId="0" fontId="0" fillId="0" borderId="1" xfId="0" applyFont="1" applyBorder="1" applyAlignment="1" applyProtection="1">
      <alignment horizontal="center" vertical="center"/>
      <protection locked="0"/>
    </xf>
    <xf numFmtId="0" fontId="0" fillId="0" borderId="1" xfId="0" applyBorder="1" applyAlignment="1">
      <alignment vertical="center"/>
    </xf>
    <xf numFmtId="0" fontId="0" fillId="0" borderId="1" xfId="0" applyBorder="1" applyAlignment="1">
      <alignment horizontal="center" vertical="center"/>
    </xf>
    <xf numFmtId="0" fontId="0" fillId="10" borderId="27" xfId="0" applyNumberFormat="1" applyFont="1" applyFill="1" applyBorder="1" applyAlignment="1">
      <alignment horizontal="center" vertical="center"/>
    </xf>
    <xf numFmtId="0" fontId="0" fillId="12" borderId="17" xfId="0" applyFont="1" applyFill="1" applyBorder="1" applyAlignment="1" applyProtection="1">
      <alignment vertical="center"/>
      <protection locked="0"/>
    </xf>
    <xf numFmtId="0" fontId="0" fillId="0" borderId="27" xfId="0" applyBorder="1" applyAlignment="1">
      <alignment vertical="center" wrapText="1"/>
    </xf>
    <xf numFmtId="0" fontId="0" fillId="0" borderId="0" xfId="0" applyAlignment="1">
      <alignment vertical="center" wrapText="1"/>
    </xf>
    <xf numFmtId="0" fontId="0" fillId="0" borderId="27" xfId="0" applyFont="1" applyBorder="1" applyAlignment="1" applyProtection="1">
      <alignment horizontal="center" vertical="center" wrapText="1"/>
      <protection locked="0"/>
    </xf>
    <xf numFmtId="0" fontId="0" fillId="12" borderId="27" xfId="0" applyFont="1" applyFill="1" applyBorder="1" applyAlignment="1" applyProtection="1">
      <alignment vertical="center"/>
      <protection locked="0"/>
    </xf>
    <xf numFmtId="0" fontId="0" fillId="0" borderId="27" xfId="0" applyBorder="1" applyAlignment="1">
      <alignment horizontal="center" vertical="center" wrapText="1"/>
    </xf>
    <xf numFmtId="0" fontId="0" fillId="0" borderId="12" xfId="0" applyNumberFormat="1" applyFont="1" applyBorder="1" applyAlignment="1">
      <alignment horizontal="center" vertical="center" wrapText="1"/>
    </xf>
    <xf numFmtId="49" fontId="0" fillId="0" borderId="12" xfId="0" applyNumberFormat="1" applyFont="1" applyBorder="1" applyAlignment="1" applyProtection="1">
      <alignment horizontal="center" vertical="center" wrapText="1"/>
      <protection locked="0"/>
    </xf>
    <xf numFmtId="0" fontId="0" fillId="0" borderId="12" xfId="0" applyFont="1" applyBorder="1" applyAlignment="1">
      <alignment horizontal="center" vertical="center" wrapText="1"/>
    </xf>
    <xf numFmtId="49" fontId="0" fillId="0" borderId="27" xfId="0" applyNumberFormat="1" applyFont="1" applyBorder="1" applyAlignment="1" applyProtection="1">
      <alignment horizontal="center" vertical="center" wrapText="1"/>
      <protection locked="0"/>
    </xf>
    <xf numFmtId="0" fontId="0" fillId="0" borderId="27" xfId="0" applyFont="1" applyBorder="1" applyAlignment="1">
      <alignment horizontal="center" vertical="center" wrapText="1"/>
    </xf>
    <xf numFmtId="0" fontId="0" fillId="12" borderId="17" xfId="0" applyFont="1" applyFill="1" applyBorder="1" applyAlignment="1" applyProtection="1">
      <alignment vertical="center" wrapText="1"/>
      <protection locked="0"/>
    </xf>
    <xf numFmtId="0" fontId="0" fillId="0" borderId="1" xfId="0" applyBorder="1" applyAlignment="1">
      <alignment vertical="center" wrapText="1"/>
    </xf>
    <xf numFmtId="0" fontId="0" fillId="13" borderId="27" xfId="0" applyFont="1" applyFill="1" applyBorder="1" applyAlignment="1" applyProtection="1">
      <alignment vertical="center"/>
      <protection locked="0"/>
    </xf>
    <xf numFmtId="0" fontId="0" fillId="13" borderId="17" xfId="0" applyFont="1" applyFill="1" applyBorder="1" applyAlignment="1" applyProtection="1">
      <alignment vertical="center"/>
      <protection locked="0"/>
    </xf>
    <xf numFmtId="0" fontId="0" fillId="12" borderId="1" xfId="0" applyFont="1" applyFill="1" applyBorder="1" applyAlignment="1" applyProtection="1">
      <alignment vertical="center"/>
      <protection locked="0"/>
    </xf>
    <xf numFmtId="49" fontId="0" fillId="0" borderId="27" xfId="0" applyNumberFormat="1" applyBorder="1" applyAlignment="1">
      <alignment horizontal="center" vertical="center" wrapText="1"/>
    </xf>
    <xf numFmtId="0" fontId="0" fillId="14" borderId="27" xfId="0" applyFont="1" applyFill="1" applyBorder="1" applyAlignment="1" applyProtection="1">
      <alignment vertical="center"/>
      <protection locked="0"/>
    </xf>
    <xf numFmtId="0" fontId="0" fillId="0" borderId="1" xfId="0" applyBorder="1" applyAlignment="1">
      <alignment horizontal="center" vertical="center" wrapText="1"/>
    </xf>
    <xf numFmtId="0" fontId="0" fillId="3" borderId="27" xfId="0" applyFont="1" applyFill="1" applyBorder="1" applyAlignment="1" applyProtection="1">
      <alignment vertical="center"/>
      <protection locked="0"/>
    </xf>
    <xf numFmtId="0" fontId="0" fillId="3" borderId="1" xfId="0" applyFont="1" applyFill="1" applyBorder="1" applyAlignment="1" applyProtection="1">
      <alignment vertical="center"/>
      <protection locked="0"/>
    </xf>
    <xf numFmtId="0" fontId="0" fillId="0" borderId="28" xfId="0" applyNumberFormat="1" applyFont="1" applyBorder="1" applyAlignment="1">
      <alignment horizontal="center" vertical="center"/>
    </xf>
    <xf numFmtId="0" fontId="0" fillId="0" borderId="28" xfId="0" applyBorder="1" applyAlignment="1">
      <alignment horizontal="center" vertical="center"/>
    </xf>
    <xf numFmtId="178" fontId="0" fillId="0" borderId="28" xfId="0" applyNumberFormat="1" applyFont="1" applyBorder="1" applyAlignment="1">
      <alignment horizontal="center" vertical="center"/>
    </xf>
    <xf numFmtId="0" fontId="0" fillId="0" borderId="28" xfId="0" applyBorder="1" applyAlignment="1">
      <alignment vertical="center" wrapText="1"/>
    </xf>
    <xf numFmtId="0" fontId="0" fillId="0" borderId="28" xfId="0" applyFont="1" applyBorder="1" applyAlignment="1" applyProtection="1">
      <alignment vertical="center" wrapText="1"/>
      <protection locked="0"/>
    </xf>
    <xf numFmtId="0" fontId="0" fillId="12" borderId="27" xfId="0" applyFont="1" applyFill="1" applyBorder="1" applyAlignment="1" applyProtection="1">
      <alignment vertical="center" wrapText="1"/>
      <protection locked="0"/>
    </xf>
    <xf numFmtId="0" fontId="0" fillId="0" borderId="27" xfId="0" quotePrefix="1" applyBorder="1" applyAlignment="1">
      <alignment horizontal="center" vertical="center"/>
    </xf>
    <xf numFmtId="0" fontId="0" fillId="0" borderId="27" xfId="0" quotePrefix="1" applyBorder="1" applyAlignment="1">
      <alignment vertical="center" wrapText="1"/>
    </xf>
    <xf numFmtId="0" fontId="0" fillId="15" borderId="27" xfId="0" applyFont="1" applyFill="1" applyBorder="1" applyAlignment="1" applyProtection="1">
      <alignment vertical="center"/>
      <protection locked="0"/>
    </xf>
    <xf numFmtId="0" fontId="0" fillId="15" borderId="27" xfId="0" applyFont="1" applyFill="1" applyBorder="1" applyAlignment="1" applyProtection="1">
      <alignment vertical="center" wrapText="1"/>
      <protection locked="0"/>
    </xf>
    <xf numFmtId="0" fontId="0" fillId="17" borderId="27" xfId="0" applyFont="1" applyFill="1" applyBorder="1" applyAlignment="1" applyProtection="1">
      <alignment vertical="center"/>
      <protection locked="0"/>
    </xf>
    <xf numFmtId="0" fontId="0" fillId="16" borderId="27" xfId="0" applyFont="1" applyFill="1" applyBorder="1" applyAlignment="1" applyProtection="1">
      <alignment vertical="center"/>
      <protection locked="0"/>
    </xf>
    <xf numFmtId="0" fontId="0" fillId="18" borderId="27" xfId="0" applyFont="1" applyFill="1" applyBorder="1" applyAlignment="1" applyProtection="1">
      <alignment vertical="center"/>
      <protection locked="0"/>
    </xf>
    <xf numFmtId="49" fontId="0" fillId="0" borderId="27" xfId="0" applyNumberFormat="1" applyBorder="1" applyAlignment="1">
      <alignment horizontal="center" vertical="center"/>
    </xf>
    <xf numFmtId="0" fontId="0" fillId="13" borderId="1" xfId="0" applyFont="1" applyFill="1" applyBorder="1" applyAlignment="1" applyProtection="1">
      <alignment vertical="center"/>
      <protection locked="0"/>
    </xf>
    <xf numFmtId="49" fontId="0" fillId="0" borderId="27" xfId="0" applyNumberFormat="1" applyBorder="1" applyAlignment="1">
      <alignment vertical="center" wrapText="1"/>
    </xf>
    <xf numFmtId="0" fontId="0" fillId="13" borderId="27" xfId="0" applyFont="1" applyFill="1" applyBorder="1" applyAlignment="1" applyProtection="1">
      <alignment vertical="center" wrapText="1"/>
      <protection locked="0"/>
    </xf>
    <xf numFmtId="0" fontId="0" fillId="19" borderId="27" xfId="0" applyFont="1" applyFill="1" applyBorder="1" applyAlignment="1" applyProtection="1">
      <alignment vertical="center"/>
      <protection locked="0"/>
    </xf>
    <xf numFmtId="0" fontId="0" fillId="5" borderId="27" xfId="0" applyFont="1" applyFill="1" applyBorder="1" applyAlignment="1" applyProtection="1">
      <alignment vertical="center"/>
      <protection locked="0"/>
    </xf>
    <xf numFmtId="0" fontId="0" fillId="0" borderId="27" xfId="0" applyBorder="1" applyAlignment="1">
      <alignment horizontal="right" vertical="center"/>
    </xf>
    <xf numFmtId="0" fontId="0" fillId="5" borderId="1" xfId="0" applyFont="1" applyFill="1" applyBorder="1" applyAlignment="1" applyProtection="1">
      <alignment vertical="center"/>
      <protection locked="0"/>
    </xf>
    <xf numFmtId="0" fontId="0" fillId="0" borderId="27" xfId="0" quotePrefix="1" applyBorder="1" applyAlignment="1">
      <alignment horizontal="center" vertical="center" wrapText="1"/>
    </xf>
    <xf numFmtId="0" fontId="0" fillId="20" borderId="27" xfId="0" applyFont="1" applyFill="1" applyBorder="1" applyAlignment="1" applyProtection="1">
      <alignment vertical="center"/>
      <protection locked="0"/>
    </xf>
    <xf numFmtId="0" fontId="0" fillId="21" borderId="27" xfId="0" applyFont="1" applyFill="1" applyBorder="1" applyAlignment="1" applyProtection="1">
      <alignment vertical="center"/>
      <protection locked="0"/>
    </xf>
    <xf numFmtId="0" fontId="0" fillId="21" borderId="1" xfId="0" applyFont="1" applyFill="1" applyBorder="1" applyAlignment="1" applyProtection="1">
      <alignment vertical="center"/>
      <protection locked="0"/>
    </xf>
    <xf numFmtId="0" fontId="0" fillId="21" borderId="17" xfId="0" applyFont="1" applyFill="1" applyBorder="1" applyAlignment="1" applyProtection="1">
      <alignment vertical="center"/>
      <protection locked="0"/>
    </xf>
    <xf numFmtId="0" fontId="0" fillId="22" borderId="27" xfId="0" applyFont="1" applyFill="1" applyBorder="1" applyAlignment="1" applyProtection="1">
      <alignment vertical="center"/>
      <protection locked="0"/>
    </xf>
    <xf numFmtId="0" fontId="0" fillId="22" borderId="17" xfId="0" applyFont="1" applyFill="1" applyBorder="1" applyAlignment="1" applyProtection="1">
      <alignment vertical="center"/>
      <protection locked="0"/>
    </xf>
    <xf numFmtId="0" fontId="0" fillId="0" borderId="12" xfId="0" applyBorder="1" applyAlignment="1">
      <alignment horizontal="center" vertical="center"/>
    </xf>
    <xf numFmtId="0" fontId="0" fillId="0" borderId="12" xfId="0" applyBorder="1" applyAlignment="1">
      <alignment vertical="center" wrapText="1"/>
    </xf>
    <xf numFmtId="49" fontId="0" fillId="0" borderId="27" xfId="0" applyNumberFormat="1" applyFont="1" applyBorder="1" applyAlignment="1" applyProtection="1">
      <alignment vertical="center" wrapText="1"/>
      <protection locked="0"/>
    </xf>
    <xf numFmtId="0" fontId="0" fillId="0" borderId="12" xfId="0" applyBorder="1" applyAlignment="1">
      <alignment horizontal="center" vertical="center" wrapText="1"/>
    </xf>
    <xf numFmtId="0" fontId="0" fillId="0" borderId="12" xfId="0" applyBorder="1" applyAlignment="1">
      <alignment vertical="center"/>
    </xf>
    <xf numFmtId="0" fontId="0" fillId="0" borderId="28" xfId="0" applyBorder="1" applyAlignment="1">
      <alignment horizontal="center" vertical="center" wrapText="1"/>
    </xf>
    <xf numFmtId="49" fontId="0" fillId="0" borderId="27" xfId="0" applyNumberFormat="1" applyFont="1" applyBorder="1" applyAlignment="1" applyProtection="1">
      <alignment vertical="center"/>
      <protection locked="0"/>
    </xf>
    <xf numFmtId="0" fontId="0" fillId="0" borderId="28" xfId="0" applyBorder="1" applyAlignment="1">
      <alignment vertical="center"/>
    </xf>
    <xf numFmtId="0" fontId="0" fillId="15" borderId="28" xfId="0" applyFont="1" applyFill="1" applyBorder="1" applyAlignment="1" applyProtection="1">
      <alignment vertical="center"/>
      <protection locked="0"/>
    </xf>
    <xf numFmtId="0" fontId="0" fillId="16" borderId="1" xfId="0" applyFont="1" applyFill="1" applyBorder="1" applyAlignment="1" applyProtection="1">
      <alignment vertical="center"/>
      <protection locked="0"/>
    </xf>
    <xf numFmtId="49" fontId="0" fillId="0" borderId="27" xfId="0" applyNumberFormat="1" applyFont="1" applyBorder="1" applyAlignment="1" applyProtection="1">
      <alignment vertical="top" wrapText="1"/>
      <protection locked="0"/>
    </xf>
    <xf numFmtId="0" fontId="21" fillId="0" borderId="0" xfId="0" applyFont="1" applyAlignment="1">
      <alignment horizontal="center" vertical="center"/>
    </xf>
    <xf numFmtId="0" fontId="21" fillId="0" borderId="0" xfId="0" applyFont="1" applyAlignment="1">
      <alignment horizontal="left" vertical="center"/>
    </xf>
    <xf numFmtId="0" fontId="20" fillId="6" borderId="0" xfId="3" applyNumberFormat="1" applyFont="1" applyFill="1" applyBorder="1" applyAlignment="1">
      <alignment horizontal="center" vertical="center"/>
    </xf>
    <xf numFmtId="180" fontId="20" fillId="6" borderId="0" xfId="3" applyNumberFormat="1" applyFont="1" applyFill="1" applyBorder="1" applyAlignment="1">
      <alignment horizontal="center" vertical="center"/>
    </xf>
    <xf numFmtId="0" fontId="20" fillId="4" borderId="0" xfId="3" applyNumberFormat="1" applyFont="1" applyFill="1" applyBorder="1" applyAlignment="1">
      <alignment horizontal="center" vertical="center"/>
    </xf>
    <xf numFmtId="180" fontId="20" fillId="4" borderId="0" xfId="3" applyNumberFormat="1" applyFont="1" applyFill="1" applyBorder="1" applyAlignment="1">
      <alignment horizontal="center" vertical="center"/>
    </xf>
    <xf numFmtId="181" fontId="20" fillId="4" borderId="0" xfId="5" applyNumberFormat="1" applyFont="1" applyFill="1" applyBorder="1" applyAlignment="1">
      <alignment horizontal="center" vertical="center"/>
    </xf>
    <xf numFmtId="180" fontId="20" fillId="23" borderId="13" xfId="3" applyNumberFormat="1" applyFont="1" applyFill="1" applyBorder="1" applyAlignment="1">
      <alignment horizontal="center" vertical="center"/>
    </xf>
    <xf numFmtId="0" fontId="20" fillId="0" borderId="13" xfId="3" applyNumberFormat="1" applyFont="1" applyFill="1" applyBorder="1" applyAlignment="1">
      <alignment horizontal="center" vertical="center"/>
    </xf>
    <xf numFmtId="176" fontId="20" fillId="0" borderId="13" xfId="3" applyNumberFormat="1" applyFont="1" applyFill="1" applyBorder="1" applyAlignment="1">
      <alignment horizontal="center" vertical="center"/>
    </xf>
    <xf numFmtId="0" fontId="21" fillId="0" borderId="32" xfId="0" applyFont="1" applyFill="1" applyBorder="1" applyAlignment="1">
      <alignment horizontal="center" vertical="center"/>
    </xf>
    <xf numFmtId="181" fontId="22" fillId="6" borderId="34" xfId="5" applyNumberFormat="1" applyFont="1" applyFill="1" applyBorder="1" applyAlignment="1">
      <alignment horizontal="center" vertical="center"/>
    </xf>
    <xf numFmtId="0" fontId="21" fillId="0" borderId="34" xfId="0" applyFont="1" applyBorder="1" applyAlignment="1">
      <alignment horizontal="left" vertical="center"/>
    </xf>
    <xf numFmtId="0" fontId="20" fillId="23" borderId="12" xfId="3" applyNumberFormat="1" applyFont="1" applyFill="1" applyBorder="1" applyAlignment="1">
      <alignment horizontal="center" vertical="center"/>
    </xf>
    <xf numFmtId="0" fontId="20" fillId="0" borderId="35" xfId="3" applyNumberFormat="1" applyFont="1" applyFill="1" applyBorder="1" applyAlignment="1">
      <alignment horizontal="center" vertical="center"/>
    </xf>
    <xf numFmtId="0" fontId="20" fillId="0" borderId="36" xfId="3" applyNumberFormat="1" applyFont="1" applyFill="1" applyBorder="1" applyAlignment="1">
      <alignment horizontal="center" vertical="center"/>
    </xf>
    <xf numFmtId="0" fontId="20" fillId="8" borderId="37" xfId="3" applyNumberFormat="1" applyFont="1" applyFill="1" applyBorder="1" applyAlignment="1">
      <alignment horizontal="center" vertical="center"/>
    </xf>
    <xf numFmtId="180" fontId="20" fillId="8" borderId="37" xfId="3" applyNumberFormat="1" applyFont="1" applyFill="1" applyBorder="1" applyAlignment="1">
      <alignment horizontal="center" vertical="center"/>
    </xf>
    <xf numFmtId="181" fontId="22" fillId="8" borderId="38" xfId="5" applyNumberFormat="1" applyFont="1" applyFill="1" applyBorder="1" applyAlignment="1">
      <alignment horizontal="center" vertical="center"/>
    </xf>
    <xf numFmtId="0" fontId="20" fillId="10" borderId="39" xfId="3" applyNumberFormat="1" applyFont="1" applyFill="1" applyBorder="1" applyAlignment="1">
      <alignment horizontal="center" vertical="center"/>
    </xf>
    <xf numFmtId="180" fontId="20" fillId="10" borderId="40" xfId="3" applyNumberFormat="1" applyFont="1" applyFill="1" applyBorder="1" applyAlignment="1">
      <alignment horizontal="center" vertical="center"/>
    </xf>
    <xf numFmtId="0" fontId="20" fillId="0" borderId="40" xfId="3" applyNumberFormat="1" applyFont="1" applyFill="1" applyBorder="1" applyAlignment="1">
      <alignment horizontal="center" vertical="center"/>
    </xf>
    <xf numFmtId="177" fontId="20" fillId="0" borderId="40" xfId="3" applyNumberFormat="1" applyFont="1" applyFill="1" applyBorder="1" applyAlignment="1">
      <alignment horizontal="center" vertical="center"/>
    </xf>
    <xf numFmtId="0" fontId="21" fillId="0" borderId="41" xfId="0" applyFont="1" applyBorder="1" applyAlignment="1">
      <alignment horizontal="center" vertical="center"/>
    </xf>
    <xf numFmtId="0" fontId="18" fillId="0" borderId="0" xfId="1" applyFont="1" applyAlignment="1">
      <alignment horizontal="center" vertical="center"/>
    </xf>
    <xf numFmtId="0" fontId="2" fillId="0" borderId="22" xfId="1" applyFont="1" applyBorder="1" applyAlignment="1">
      <alignment horizontal="right" vertical="center"/>
    </xf>
    <xf numFmtId="49" fontId="11" fillId="5" borderId="1" xfId="3" applyNumberFormat="1" applyFont="1" applyFill="1" applyBorder="1" applyAlignment="1">
      <alignment horizontal="center" vertical="center"/>
    </xf>
    <xf numFmtId="49" fontId="25" fillId="11" borderId="1" xfId="3" applyNumberFormat="1" applyFont="1" applyFill="1" applyBorder="1" applyAlignment="1">
      <alignment horizontal="center" vertical="center"/>
    </xf>
    <xf numFmtId="0" fontId="23" fillId="0" borderId="22" xfId="3" applyNumberFormat="1" applyFont="1" applyFill="1" applyBorder="1" applyAlignment="1">
      <alignment horizontal="right" vertical="top"/>
    </xf>
    <xf numFmtId="0" fontId="23" fillId="0" borderId="33" xfId="3" applyNumberFormat="1" applyFont="1" applyFill="1" applyBorder="1" applyAlignment="1">
      <alignment horizontal="right" vertical="top"/>
    </xf>
    <xf numFmtId="0" fontId="15" fillId="2" borderId="15" xfId="0" applyFont="1" applyFill="1" applyBorder="1" applyAlignment="1">
      <alignment horizontal="center" vertical="center"/>
    </xf>
    <xf numFmtId="0" fontId="15" fillId="2" borderId="16" xfId="0" applyFont="1" applyFill="1" applyBorder="1" applyAlignment="1">
      <alignment horizontal="center" vertical="center"/>
    </xf>
    <xf numFmtId="0" fontId="15" fillId="2" borderId="14" xfId="0" applyFont="1" applyFill="1" applyBorder="1" applyAlignment="1">
      <alignment horizontal="center" vertical="center"/>
    </xf>
    <xf numFmtId="0" fontId="15" fillId="7" borderId="15" xfId="0" applyFont="1" applyFill="1" applyBorder="1" applyAlignment="1">
      <alignment horizontal="center" vertical="center" wrapText="1"/>
    </xf>
    <xf numFmtId="0" fontId="15" fillId="7" borderId="16" xfId="0" applyFont="1" applyFill="1" applyBorder="1" applyAlignment="1">
      <alignment horizontal="center" vertical="center"/>
    </xf>
    <xf numFmtId="0" fontId="15" fillId="7" borderId="14" xfId="0" applyFont="1" applyFill="1" applyBorder="1" applyAlignment="1">
      <alignment horizontal="center" vertical="center"/>
    </xf>
    <xf numFmtId="0" fontId="15" fillId="3" borderId="15" xfId="0" applyFont="1" applyFill="1" applyBorder="1" applyAlignment="1">
      <alignment horizontal="center" vertical="center" wrapText="1"/>
    </xf>
    <xf numFmtId="0" fontId="15" fillId="3" borderId="16" xfId="0" applyFont="1" applyFill="1" applyBorder="1" applyAlignment="1">
      <alignment horizontal="center" vertical="center"/>
    </xf>
    <xf numFmtId="0" fontId="15" fillId="3" borderId="14" xfId="0" applyFont="1" applyFill="1" applyBorder="1" applyAlignment="1">
      <alignment horizontal="center" vertical="center"/>
    </xf>
    <xf numFmtId="0" fontId="15" fillId="9" borderId="29" xfId="0" applyFont="1" applyFill="1" applyBorder="1" applyAlignment="1">
      <alignment horizontal="center" vertical="center" wrapText="1"/>
    </xf>
    <xf numFmtId="0" fontId="15" fillId="9" borderId="30" xfId="0" applyFont="1" applyFill="1" applyBorder="1" applyAlignment="1">
      <alignment horizontal="center" vertical="center" wrapText="1"/>
    </xf>
    <xf numFmtId="0" fontId="15" fillId="9" borderId="31" xfId="0" applyFont="1" applyFill="1" applyBorder="1" applyAlignment="1">
      <alignment horizontal="center" vertical="center" wrapText="1"/>
    </xf>
    <xf numFmtId="0" fontId="26" fillId="0" borderId="27" xfId="0" applyFont="1" applyBorder="1" applyAlignment="1">
      <alignment horizontal="center" vertical="center"/>
    </xf>
    <xf numFmtId="178" fontId="26" fillId="0" borderId="27" xfId="0" applyNumberFormat="1" applyFont="1" applyBorder="1" applyAlignment="1">
      <alignment horizontal="center" vertical="center"/>
    </xf>
    <xf numFmtId="0" fontId="26" fillId="0" borderId="27" xfId="0" applyFont="1" applyBorder="1" applyAlignment="1">
      <alignment vertical="center" wrapText="1"/>
    </xf>
    <xf numFmtId="0" fontId="27" fillId="0" borderId="27" xfId="0" applyFont="1" applyBorder="1" applyAlignment="1">
      <alignment horizontal="center" vertical="center"/>
    </xf>
    <xf numFmtId="0" fontId="27" fillId="0" borderId="27" xfId="0" applyFont="1" applyBorder="1" applyAlignment="1" applyProtection="1">
      <alignment vertical="center"/>
      <protection locked="0"/>
    </xf>
    <xf numFmtId="0" fontId="27" fillId="0" borderId="27" xfId="0" applyFont="1" applyBorder="1" applyAlignment="1">
      <alignment vertical="center" wrapText="1"/>
    </xf>
    <xf numFmtId="0" fontId="27" fillId="12" borderId="27" xfId="0" applyFont="1" applyFill="1" applyBorder="1" applyAlignment="1" applyProtection="1">
      <alignment vertical="center"/>
      <protection locked="0"/>
    </xf>
    <xf numFmtId="0" fontId="27" fillId="0" borderId="27" xfId="0" applyFont="1" applyBorder="1" applyAlignment="1">
      <alignment horizontal="center" vertical="center" wrapText="1"/>
    </xf>
  </cellXfs>
  <cellStyles count="6">
    <cellStyle name="パーセント" xfId="5" builtinId="5"/>
    <cellStyle name="パーセント 2" xfId="4" xr:uid="{00000000-0005-0000-0000-000000000000}"/>
    <cellStyle name="標準" xfId="0" builtinId="0"/>
    <cellStyle name="標準 2" xfId="1" xr:uid="{00000000-0005-0000-0000-000002000000}"/>
    <cellStyle name="標準 2 2" xfId="3" xr:uid="{00000000-0005-0000-0000-000003000000}"/>
    <cellStyle name="標準_Sheet1" xfId="2" xr:uid="{00000000-0005-0000-0000-000004000000}"/>
  </cellStyles>
  <dxfs count="11">
    <dxf>
      <font>
        <color rgb="FF9C0006"/>
      </font>
      <fill>
        <patternFill>
          <bgColor rgb="FFFFC7CE"/>
        </patternFill>
      </fill>
    </dxf>
    <dxf>
      <font>
        <color rgb="FF9C0006"/>
      </font>
      <fill>
        <patternFill>
          <bgColor rgb="FFFFC7CE"/>
        </patternFill>
      </fill>
    </dxf>
    <dxf>
      <fill>
        <patternFill>
          <bgColor rgb="FFFFFF00"/>
        </patternFill>
      </fill>
    </dxf>
    <dxf>
      <font>
        <color rgb="FF9C0006"/>
      </font>
      <fill>
        <patternFill>
          <bgColor rgb="FFFFC7CE"/>
        </patternFill>
      </fill>
    </dxf>
    <dxf>
      <font>
        <color rgb="FF9C0006"/>
      </font>
      <fill>
        <patternFill>
          <bgColor rgb="FFFFC7CE"/>
        </patternFill>
      </fill>
    </dxf>
    <dxf>
      <fill>
        <patternFill>
          <bgColor rgb="FFFFFF00"/>
        </patternFill>
      </fill>
    </dxf>
    <dxf>
      <font>
        <color rgb="FF9C0006"/>
      </font>
      <fill>
        <patternFill>
          <bgColor rgb="FFFFC7CE"/>
        </patternFill>
      </fill>
    </dxf>
    <dxf>
      <font>
        <color rgb="FF9C0006"/>
      </font>
      <fill>
        <patternFill>
          <bgColor rgb="FFFFC7CE"/>
        </patternFill>
      </fill>
    </dxf>
    <dxf>
      <fill>
        <patternFill>
          <bgColor rgb="FFFFFF00"/>
        </patternFill>
      </fill>
    </dxf>
    <dxf>
      <font>
        <color rgb="FF9C0006"/>
      </font>
      <fill>
        <patternFill>
          <bgColor rgb="FFFFC7CE"/>
        </patternFill>
      </fill>
    </dxf>
    <dxf>
      <fill>
        <patternFill>
          <bgColor rgb="FFFFFF00"/>
        </patternFill>
      </fill>
    </dxf>
  </dxfs>
  <tableStyles count="0" defaultTableStyle="TableStyleMedium2" defaultPivotStyle="PivotStyleMedium9"/>
  <colors>
    <mruColors>
      <color rgb="FFFFCC00"/>
      <color rgb="FFFFE7FF"/>
      <color rgb="FFFFFFE5"/>
      <color rgb="FF33CC33"/>
      <color rgb="FF66FF66"/>
      <color rgb="FF00FF00"/>
      <color rgb="FF007E39"/>
      <color rgb="FF008A3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35"/>
  <sheetViews>
    <sheetView zoomScale="90" zoomScaleNormal="90" workbookViewId="0">
      <selection sqref="A1:F1"/>
    </sheetView>
  </sheetViews>
  <sheetFormatPr defaultRowHeight="13.5"/>
  <cols>
    <col min="1" max="1" width="8.625" style="2" customWidth="1"/>
    <col min="2" max="2" width="47.125" style="1" customWidth="1"/>
    <col min="3" max="3" width="9" style="1"/>
    <col min="4" max="4" width="47.125" style="1" customWidth="1"/>
    <col min="5" max="5" width="9" style="1"/>
    <col min="6" max="6" width="47.125" style="1" customWidth="1"/>
    <col min="7" max="255" width="9" style="1"/>
    <col min="256" max="256" width="8.625" style="1" customWidth="1"/>
    <col min="257" max="257" width="47.125" style="1" customWidth="1"/>
    <col min="258" max="511" width="9" style="1"/>
    <col min="512" max="512" width="8.625" style="1" customWidth="1"/>
    <col min="513" max="513" width="47.125" style="1" customWidth="1"/>
    <col min="514" max="767" width="9" style="1"/>
    <col min="768" max="768" width="8.625" style="1" customWidth="1"/>
    <col min="769" max="769" width="47.125" style="1" customWidth="1"/>
    <col min="770" max="1023" width="9" style="1"/>
    <col min="1024" max="1024" width="8.625" style="1" customWidth="1"/>
    <col min="1025" max="1025" width="47.125" style="1" customWidth="1"/>
    <col min="1026" max="1279" width="9" style="1"/>
    <col min="1280" max="1280" width="8.625" style="1" customWidth="1"/>
    <col min="1281" max="1281" width="47.125" style="1" customWidth="1"/>
    <col min="1282" max="1535" width="9" style="1"/>
    <col min="1536" max="1536" width="8.625" style="1" customWidth="1"/>
    <col min="1537" max="1537" width="47.125" style="1" customWidth="1"/>
    <col min="1538" max="1791" width="9" style="1"/>
    <col min="1792" max="1792" width="8.625" style="1" customWidth="1"/>
    <col min="1793" max="1793" width="47.125" style="1" customWidth="1"/>
    <col min="1794" max="2047" width="9" style="1"/>
    <col min="2048" max="2048" width="8.625" style="1" customWidth="1"/>
    <col min="2049" max="2049" width="47.125" style="1" customWidth="1"/>
    <col min="2050" max="2303" width="9" style="1"/>
    <col min="2304" max="2304" width="8.625" style="1" customWidth="1"/>
    <col min="2305" max="2305" width="47.125" style="1" customWidth="1"/>
    <col min="2306" max="2559" width="9" style="1"/>
    <col min="2560" max="2560" width="8.625" style="1" customWidth="1"/>
    <col min="2561" max="2561" width="47.125" style="1" customWidth="1"/>
    <col min="2562" max="2815" width="9" style="1"/>
    <col min="2816" max="2816" width="8.625" style="1" customWidth="1"/>
    <col min="2817" max="2817" width="47.125" style="1" customWidth="1"/>
    <col min="2818" max="3071" width="9" style="1"/>
    <col min="3072" max="3072" width="8.625" style="1" customWidth="1"/>
    <col min="3073" max="3073" width="47.125" style="1" customWidth="1"/>
    <col min="3074" max="3327" width="9" style="1"/>
    <col min="3328" max="3328" width="8.625" style="1" customWidth="1"/>
    <col min="3329" max="3329" width="47.125" style="1" customWidth="1"/>
    <col min="3330" max="3583" width="9" style="1"/>
    <col min="3584" max="3584" width="8.625" style="1" customWidth="1"/>
    <col min="3585" max="3585" width="47.125" style="1" customWidth="1"/>
    <col min="3586" max="3839" width="9" style="1"/>
    <col min="3840" max="3840" width="8.625" style="1" customWidth="1"/>
    <col min="3841" max="3841" width="47.125" style="1" customWidth="1"/>
    <col min="3842" max="4095" width="9" style="1"/>
    <col min="4096" max="4096" width="8.625" style="1" customWidth="1"/>
    <col min="4097" max="4097" width="47.125" style="1" customWidth="1"/>
    <col min="4098" max="4351" width="9" style="1"/>
    <col min="4352" max="4352" width="8.625" style="1" customWidth="1"/>
    <col min="4353" max="4353" width="47.125" style="1" customWidth="1"/>
    <col min="4354" max="4607" width="9" style="1"/>
    <col min="4608" max="4608" width="8.625" style="1" customWidth="1"/>
    <col min="4609" max="4609" width="47.125" style="1" customWidth="1"/>
    <col min="4610" max="4863" width="9" style="1"/>
    <col min="4864" max="4864" width="8.625" style="1" customWidth="1"/>
    <col min="4865" max="4865" width="47.125" style="1" customWidth="1"/>
    <col min="4866" max="5119" width="9" style="1"/>
    <col min="5120" max="5120" width="8.625" style="1" customWidth="1"/>
    <col min="5121" max="5121" width="47.125" style="1" customWidth="1"/>
    <col min="5122" max="5375" width="9" style="1"/>
    <col min="5376" max="5376" width="8.625" style="1" customWidth="1"/>
    <col min="5377" max="5377" width="47.125" style="1" customWidth="1"/>
    <col min="5378" max="5631" width="9" style="1"/>
    <col min="5632" max="5632" width="8.625" style="1" customWidth="1"/>
    <col min="5633" max="5633" width="47.125" style="1" customWidth="1"/>
    <col min="5634" max="5887" width="9" style="1"/>
    <col min="5888" max="5888" width="8.625" style="1" customWidth="1"/>
    <col min="5889" max="5889" width="47.125" style="1" customWidth="1"/>
    <col min="5890" max="6143" width="9" style="1"/>
    <col min="6144" max="6144" width="8.625" style="1" customWidth="1"/>
    <col min="6145" max="6145" width="47.125" style="1" customWidth="1"/>
    <col min="6146" max="6399" width="9" style="1"/>
    <col min="6400" max="6400" width="8.625" style="1" customWidth="1"/>
    <col min="6401" max="6401" width="47.125" style="1" customWidth="1"/>
    <col min="6402" max="6655" width="9" style="1"/>
    <col min="6656" max="6656" width="8.625" style="1" customWidth="1"/>
    <col min="6657" max="6657" width="47.125" style="1" customWidth="1"/>
    <col min="6658" max="6911" width="9" style="1"/>
    <col min="6912" max="6912" width="8.625" style="1" customWidth="1"/>
    <col min="6913" max="6913" width="47.125" style="1" customWidth="1"/>
    <col min="6914" max="7167" width="9" style="1"/>
    <col min="7168" max="7168" width="8.625" style="1" customWidth="1"/>
    <col min="7169" max="7169" width="47.125" style="1" customWidth="1"/>
    <col min="7170" max="7423" width="9" style="1"/>
    <col min="7424" max="7424" width="8.625" style="1" customWidth="1"/>
    <col min="7425" max="7425" width="47.125" style="1" customWidth="1"/>
    <col min="7426" max="7679" width="9" style="1"/>
    <col min="7680" max="7680" width="8.625" style="1" customWidth="1"/>
    <col min="7681" max="7681" width="47.125" style="1" customWidth="1"/>
    <col min="7682" max="7935" width="9" style="1"/>
    <col min="7936" max="7936" width="8.625" style="1" customWidth="1"/>
    <col min="7937" max="7937" width="47.125" style="1" customWidth="1"/>
    <col min="7938" max="8191" width="9" style="1"/>
    <col min="8192" max="8192" width="8.625" style="1" customWidth="1"/>
    <col min="8193" max="8193" width="47.125" style="1" customWidth="1"/>
    <col min="8194" max="8447" width="9" style="1"/>
    <col min="8448" max="8448" width="8.625" style="1" customWidth="1"/>
    <col min="8449" max="8449" width="47.125" style="1" customWidth="1"/>
    <col min="8450" max="8703" width="9" style="1"/>
    <col min="8704" max="8704" width="8.625" style="1" customWidth="1"/>
    <col min="8705" max="8705" width="47.125" style="1" customWidth="1"/>
    <col min="8706" max="8959" width="9" style="1"/>
    <col min="8960" max="8960" width="8.625" style="1" customWidth="1"/>
    <col min="8961" max="8961" width="47.125" style="1" customWidth="1"/>
    <col min="8962" max="9215" width="9" style="1"/>
    <col min="9216" max="9216" width="8.625" style="1" customWidth="1"/>
    <col min="9217" max="9217" width="47.125" style="1" customWidth="1"/>
    <col min="9218" max="9471" width="9" style="1"/>
    <col min="9472" max="9472" width="8.625" style="1" customWidth="1"/>
    <col min="9473" max="9473" width="47.125" style="1" customWidth="1"/>
    <col min="9474" max="9727" width="9" style="1"/>
    <col min="9728" max="9728" width="8.625" style="1" customWidth="1"/>
    <col min="9729" max="9729" width="47.125" style="1" customWidth="1"/>
    <col min="9730" max="9983" width="9" style="1"/>
    <col min="9984" max="9984" width="8.625" style="1" customWidth="1"/>
    <col min="9985" max="9985" width="47.125" style="1" customWidth="1"/>
    <col min="9986" max="10239" width="9" style="1"/>
    <col min="10240" max="10240" width="8.625" style="1" customWidth="1"/>
    <col min="10241" max="10241" width="47.125" style="1" customWidth="1"/>
    <col min="10242" max="10495" width="9" style="1"/>
    <col min="10496" max="10496" width="8.625" style="1" customWidth="1"/>
    <col min="10497" max="10497" width="47.125" style="1" customWidth="1"/>
    <col min="10498" max="10751" width="9" style="1"/>
    <col min="10752" max="10752" width="8.625" style="1" customWidth="1"/>
    <col min="10753" max="10753" width="47.125" style="1" customWidth="1"/>
    <col min="10754" max="11007" width="9" style="1"/>
    <col min="11008" max="11008" width="8.625" style="1" customWidth="1"/>
    <col min="11009" max="11009" width="47.125" style="1" customWidth="1"/>
    <col min="11010" max="11263" width="9" style="1"/>
    <col min="11264" max="11264" width="8.625" style="1" customWidth="1"/>
    <col min="11265" max="11265" width="47.125" style="1" customWidth="1"/>
    <col min="11266" max="11519" width="9" style="1"/>
    <col min="11520" max="11520" width="8.625" style="1" customWidth="1"/>
    <col min="11521" max="11521" width="47.125" style="1" customWidth="1"/>
    <col min="11522" max="11775" width="9" style="1"/>
    <col min="11776" max="11776" width="8.625" style="1" customWidth="1"/>
    <col min="11777" max="11777" width="47.125" style="1" customWidth="1"/>
    <col min="11778" max="12031" width="9" style="1"/>
    <col min="12032" max="12032" width="8.625" style="1" customWidth="1"/>
    <col min="12033" max="12033" width="47.125" style="1" customWidth="1"/>
    <col min="12034" max="12287" width="9" style="1"/>
    <col min="12288" max="12288" width="8.625" style="1" customWidth="1"/>
    <col min="12289" max="12289" width="47.125" style="1" customWidth="1"/>
    <col min="12290" max="12543" width="9" style="1"/>
    <col min="12544" max="12544" width="8.625" style="1" customWidth="1"/>
    <col min="12545" max="12545" width="47.125" style="1" customWidth="1"/>
    <col min="12546" max="12799" width="9" style="1"/>
    <col min="12800" max="12800" width="8.625" style="1" customWidth="1"/>
    <col min="12801" max="12801" width="47.125" style="1" customWidth="1"/>
    <col min="12802" max="13055" width="9" style="1"/>
    <col min="13056" max="13056" width="8.625" style="1" customWidth="1"/>
    <col min="13057" max="13057" width="47.125" style="1" customWidth="1"/>
    <col min="13058" max="13311" width="9" style="1"/>
    <col min="13312" max="13312" width="8.625" style="1" customWidth="1"/>
    <col min="13313" max="13313" width="47.125" style="1" customWidth="1"/>
    <col min="13314" max="13567" width="9" style="1"/>
    <col min="13568" max="13568" width="8.625" style="1" customWidth="1"/>
    <col min="13569" max="13569" width="47.125" style="1" customWidth="1"/>
    <col min="13570" max="13823" width="9" style="1"/>
    <col min="13824" max="13824" width="8.625" style="1" customWidth="1"/>
    <col min="13825" max="13825" width="47.125" style="1" customWidth="1"/>
    <col min="13826" max="14079" width="9" style="1"/>
    <col min="14080" max="14080" width="8.625" style="1" customWidth="1"/>
    <col min="14081" max="14081" width="47.125" style="1" customWidth="1"/>
    <col min="14082" max="14335" width="9" style="1"/>
    <col min="14336" max="14336" width="8.625" style="1" customWidth="1"/>
    <col min="14337" max="14337" width="47.125" style="1" customWidth="1"/>
    <col min="14338" max="14591" width="9" style="1"/>
    <col min="14592" max="14592" width="8.625" style="1" customWidth="1"/>
    <col min="14593" max="14593" width="47.125" style="1" customWidth="1"/>
    <col min="14594" max="14847" width="9" style="1"/>
    <col min="14848" max="14848" width="8.625" style="1" customWidth="1"/>
    <col min="14849" max="14849" width="47.125" style="1" customWidth="1"/>
    <col min="14850" max="15103" width="9" style="1"/>
    <col min="15104" max="15104" width="8.625" style="1" customWidth="1"/>
    <col min="15105" max="15105" width="47.125" style="1" customWidth="1"/>
    <col min="15106" max="15359" width="9" style="1"/>
    <col min="15360" max="15360" width="8.625" style="1" customWidth="1"/>
    <col min="15361" max="15361" width="47.125" style="1" customWidth="1"/>
    <col min="15362" max="15615" width="9" style="1"/>
    <col min="15616" max="15616" width="8.625" style="1" customWidth="1"/>
    <col min="15617" max="15617" width="47.125" style="1" customWidth="1"/>
    <col min="15618" max="15871" width="9" style="1"/>
    <col min="15872" max="15872" width="8.625" style="1" customWidth="1"/>
    <col min="15873" max="15873" width="47.125" style="1" customWidth="1"/>
    <col min="15874" max="16127" width="9" style="1"/>
    <col min="16128" max="16128" width="8.625" style="1" customWidth="1"/>
    <col min="16129" max="16129" width="47.125" style="1" customWidth="1"/>
    <col min="16130" max="16384" width="9" style="1"/>
  </cols>
  <sheetData>
    <row r="1" spans="1:6">
      <c r="A1" s="192" t="s">
        <v>166</v>
      </c>
      <c r="B1" s="192"/>
      <c r="C1" s="192"/>
      <c r="D1" s="192"/>
      <c r="E1" s="192"/>
      <c r="F1" s="192"/>
    </row>
    <row r="2" spans="1:6">
      <c r="A2" s="193" t="s">
        <v>167</v>
      </c>
      <c r="B2" s="193"/>
      <c r="C2" s="193"/>
      <c r="D2" s="193"/>
      <c r="E2" s="193"/>
      <c r="F2" s="193"/>
    </row>
    <row r="3" spans="1:6" ht="14.25" thickBot="1">
      <c r="A3" s="75" t="s">
        <v>2</v>
      </c>
      <c r="B3" s="76" t="s">
        <v>3</v>
      </c>
      <c r="C3" s="75" t="s">
        <v>2</v>
      </c>
      <c r="D3" s="76" t="s">
        <v>3</v>
      </c>
      <c r="E3" s="75" t="s">
        <v>2</v>
      </c>
      <c r="F3" s="76" t="s">
        <v>3</v>
      </c>
    </row>
    <row r="4" spans="1:6" ht="14.25" thickTop="1">
      <c r="A4" s="28">
        <v>201</v>
      </c>
      <c r="B4" s="29" t="s">
        <v>4</v>
      </c>
      <c r="C4" s="28">
        <v>247</v>
      </c>
      <c r="D4" s="30" t="s">
        <v>50</v>
      </c>
      <c r="E4" s="28">
        <v>293</v>
      </c>
      <c r="F4" s="29" t="s">
        <v>135</v>
      </c>
    </row>
    <row r="5" spans="1:6">
      <c r="A5" s="31">
        <v>202</v>
      </c>
      <c r="B5" s="38" t="s">
        <v>5</v>
      </c>
      <c r="C5" s="31">
        <v>248</v>
      </c>
      <c r="D5" s="15" t="s">
        <v>49</v>
      </c>
      <c r="E5" s="31">
        <v>294</v>
      </c>
      <c r="F5" s="15" t="s">
        <v>89</v>
      </c>
    </row>
    <row r="6" spans="1:6">
      <c r="A6" s="31">
        <v>203</v>
      </c>
      <c r="B6" s="39" t="s">
        <v>6</v>
      </c>
      <c r="C6" s="31">
        <v>249</v>
      </c>
      <c r="D6" s="33" t="s">
        <v>51</v>
      </c>
      <c r="E6" s="31">
        <v>295</v>
      </c>
      <c r="F6" s="15" t="s">
        <v>90</v>
      </c>
    </row>
    <row r="7" spans="1:6">
      <c r="A7" s="31">
        <v>204</v>
      </c>
      <c r="B7" s="40" t="s">
        <v>7</v>
      </c>
      <c r="C7" s="31">
        <v>250</v>
      </c>
      <c r="D7" s="15" t="s">
        <v>52</v>
      </c>
      <c r="E7" s="31">
        <v>296</v>
      </c>
      <c r="F7" s="33" t="s">
        <v>91</v>
      </c>
    </row>
    <row r="8" spans="1:6">
      <c r="A8" s="31">
        <v>205</v>
      </c>
      <c r="B8" s="40" t="s">
        <v>8</v>
      </c>
      <c r="C8" s="31">
        <v>251</v>
      </c>
      <c r="D8" s="15" t="s">
        <v>53</v>
      </c>
      <c r="E8" s="31">
        <v>297</v>
      </c>
      <c r="F8" s="15" t="s">
        <v>92</v>
      </c>
    </row>
    <row r="9" spans="1:6">
      <c r="A9" s="31">
        <v>206</v>
      </c>
      <c r="B9" s="40" t="s">
        <v>9</v>
      </c>
      <c r="C9" s="31">
        <v>252</v>
      </c>
      <c r="D9" s="15" t="s">
        <v>54</v>
      </c>
      <c r="E9" s="31">
        <v>298</v>
      </c>
      <c r="F9" s="15" t="s">
        <v>93</v>
      </c>
    </row>
    <row r="10" spans="1:6">
      <c r="A10" s="31">
        <v>207</v>
      </c>
      <c r="B10" s="40" t="s">
        <v>10</v>
      </c>
      <c r="C10" s="31">
        <v>253</v>
      </c>
      <c r="D10" s="15" t="s">
        <v>55</v>
      </c>
      <c r="E10" s="31">
        <v>299</v>
      </c>
      <c r="F10" s="33" t="s">
        <v>94</v>
      </c>
    </row>
    <row r="11" spans="1:6">
      <c r="A11" s="31">
        <v>208</v>
      </c>
      <c r="B11" s="39" t="s">
        <v>11</v>
      </c>
      <c r="C11" s="31">
        <v>254</v>
      </c>
      <c r="D11" s="15" t="s">
        <v>56</v>
      </c>
      <c r="E11" s="31">
        <v>700</v>
      </c>
      <c r="F11" s="33" t="s">
        <v>95</v>
      </c>
    </row>
    <row r="12" spans="1:6">
      <c r="A12" s="31">
        <v>209</v>
      </c>
      <c r="B12" s="39" t="s">
        <v>12</v>
      </c>
      <c r="C12" s="31">
        <v>255</v>
      </c>
      <c r="D12" s="33" t="s">
        <v>57</v>
      </c>
      <c r="E12" s="31">
        <v>701</v>
      </c>
      <c r="F12" s="15" t="s">
        <v>96</v>
      </c>
    </row>
    <row r="13" spans="1:6">
      <c r="A13" s="31">
        <v>210</v>
      </c>
      <c r="B13" s="40" t="s">
        <v>13</v>
      </c>
      <c r="C13" s="31">
        <v>256</v>
      </c>
      <c r="D13" s="33" t="s">
        <v>58</v>
      </c>
      <c r="E13" s="31">
        <v>702</v>
      </c>
      <c r="F13" s="15" t="s">
        <v>97</v>
      </c>
    </row>
    <row r="14" spans="1:6">
      <c r="A14" s="31">
        <v>211</v>
      </c>
      <c r="B14" s="15" t="s">
        <v>130</v>
      </c>
      <c r="C14" s="31">
        <v>257</v>
      </c>
      <c r="D14" s="33" t="s">
        <v>61</v>
      </c>
      <c r="E14" s="31">
        <v>703</v>
      </c>
      <c r="F14" s="33" t="s">
        <v>136</v>
      </c>
    </row>
    <row r="15" spans="1:6">
      <c r="A15" s="31">
        <v>212</v>
      </c>
      <c r="B15" s="32" t="s">
        <v>14</v>
      </c>
      <c r="C15" s="31">
        <v>258</v>
      </c>
      <c r="D15" s="33" t="s">
        <v>62</v>
      </c>
      <c r="E15" s="31">
        <v>704</v>
      </c>
      <c r="F15" s="33" t="s">
        <v>98</v>
      </c>
    </row>
    <row r="16" spans="1:6">
      <c r="A16" s="31">
        <v>213</v>
      </c>
      <c r="B16" s="15" t="s">
        <v>15</v>
      </c>
      <c r="C16" s="31">
        <v>259</v>
      </c>
      <c r="D16" s="15" t="s">
        <v>63</v>
      </c>
      <c r="E16" s="31">
        <v>705</v>
      </c>
      <c r="F16" s="33" t="s">
        <v>100</v>
      </c>
    </row>
    <row r="17" spans="1:6">
      <c r="A17" s="31">
        <v>214</v>
      </c>
      <c r="B17" s="33" t="s">
        <v>18</v>
      </c>
      <c r="C17" s="31">
        <v>260</v>
      </c>
      <c r="D17" s="15" t="s">
        <v>64</v>
      </c>
      <c r="E17" s="31">
        <v>706</v>
      </c>
      <c r="F17" s="33" t="s">
        <v>99</v>
      </c>
    </row>
    <row r="18" spans="1:6">
      <c r="A18" s="31">
        <v>215</v>
      </c>
      <c r="B18" s="33" t="s">
        <v>16</v>
      </c>
      <c r="C18" s="31">
        <v>261</v>
      </c>
      <c r="D18" s="15" t="s">
        <v>70</v>
      </c>
      <c r="E18" s="31">
        <v>707</v>
      </c>
      <c r="F18" s="33" t="s">
        <v>101</v>
      </c>
    </row>
    <row r="19" spans="1:6">
      <c r="A19" s="31">
        <v>216</v>
      </c>
      <c r="B19" s="15" t="s">
        <v>19</v>
      </c>
      <c r="C19" s="31">
        <v>262</v>
      </c>
      <c r="D19" s="33" t="s">
        <v>65</v>
      </c>
      <c r="E19" s="31">
        <v>708</v>
      </c>
      <c r="F19" s="33" t="s">
        <v>102</v>
      </c>
    </row>
    <row r="20" spans="1:6">
      <c r="A20" s="31">
        <v>217</v>
      </c>
      <c r="B20" s="15" t="s">
        <v>17</v>
      </c>
      <c r="C20" s="31">
        <v>263</v>
      </c>
      <c r="D20" s="33" t="s">
        <v>66</v>
      </c>
      <c r="E20" s="31">
        <v>709</v>
      </c>
      <c r="F20" s="33" t="s">
        <v>103</v>
      </c>
    </row>
    <row r="21" spans="1:6">
      <c r="A21" s="31">
        <v>218</v>
      </c>
      <c r="B21" s="33" t="s">
        <v>20</v>
      </c>
      <c r="C21" s="31">
        <v>264</v>
      </c>
      <c r="D21" s="15" t="s">
        <v>67</v>
      </c>
      <c r="E21" s="31">
        <v>710</v>
      </c>
      <c r="F21" s="33" t="s">
        <v>104</v>
      </c>
    </row>
    <row r="22" spans="1:6">
      <c r="A22" s="31">
        <v>219</v>
      </c>
      <c r="B22" s="33" t="s">
        <v>21</v>
      </c>
      <c r="C22" s="31">
        <v>265</v>
      </c>
      <c r="D22" s="15" t="s">
        <v>68</v>
      </c>
      <c r="E22" s="31">
        <v>711</v>
      </c>
      <c r="F22" s="33" t="s">
        <v>105</v>
      </c>
    </row>
    <row r="23" spans="1:6">
      <c r="A23" s="31">
        <v>220</v>
      </c>
      <c r="B23" s="15" t="s">
        <v>24</v>
      </c>
      <c r="C23" s="31">
        <v>266</v>
      </c>
      <c r="D23" s="15" t="s">
        <v>69</v>
      </c>
      <c r="E23" s="31">
        <v>712</v>
      </c>
      <c r="F23" s="33" t="s">
        <v>106</v>
      </c>
    </row>
    <row r="24" spans="1:6">
      <c r="A24" s="31">
        <v>221</v>
      </c>
      <c r="B24" s="15" t="s">
        <v>22</v>
      </c>
      <c r="C24" s="31">
        <v>267</v>
      </c>
      <c r="D24" s="15" t="s">
        <v>71</v>
      </c>
      <c r="E24" s="31">
        <v>713</v>
      </c>
      <c r="F24" s="15" t="s">
        <v>107</v>
      </c>
    </row>
    <row r="25" spans="1:6">
      <c r="A25" s="31">
        <v>222</v>
      </c>
      <c r="B25" s="15" t="s">
        <v>23</v>
      </c>
      <c r="C25" s="31">
        <v>268</v>
      </c>
      <c r="D25" s="33" t="s">
        <v>72</v>
      </c>
      <c r="E25" s="31">
        <v>714</v>
      </c>
      <c r="F25" s="15" t="s">
        <v>109</v>
      </c>
    </row>
    <row r="26" spans="1:6">
      <c r="A26" s="31">
        <v>223</v>
      </c>
      <c r="B26" s="15" t="s">
        <v>25</v>
      </c>
      <c r="C26" s="31">
        <v>269</v>
      </c>
      <c r="D26" s="15" t="s">
        <v>40</v>
      </c>
      <c r="E26" s="31">
        <v>715</v>
      </c>
      <c r="F26" s="33" t="s">
        <v>108</v>
      </c>
    </row>
    <row r="27" spans="1:6">
      <c r="A27" s="31">
        <v>224</v>
      </c>
      <c r="B27" s="15" t="s">
        <v>26</v>
      </c>
      <c r="C27" s="31">
        <v>270</v>
      </c>
      <c r="D27" s="33" t="s">
        <v>41</v>
      </c>
      <c r="E27" s="31">
        <v>716</v>
      </c>
      <c r="F27" s="33" t="s">
        <v>530</v>
      </c>
    </row>
    <row r="28" spans="1:6">
      <c r="A28" s="31">
        <v>225</v>
      </c>
      <c r="B28" s="15" t="s">
        <v>131</v>
      </c>
      <c r="C28" s="31">
        <v>271</v>
      </c>
      <c r="D28" s="33" t="s">
        <v>134</v>
      </c>
      <c r="E28" s="31">
        <v>717</v>
      </c>
      <c r="F28" s="33" t="s">
        <v>111</v>
      </c>
    </row>
    <row r="29" spans="1:6">
      <c r="A29" s="31">
        <v>226</v>
      </c>
      <c r="B29" s="33" t="s">
        <v>27</v>
      </c>
      <c r="C29" s="31">
        <v>272</v>
      </c>
      <c r="D29" s="33" t="s">
        <v>42</v>
      </c>
      <c r="E29" s="31">
        <v>718</v>
      </c>
      <c r="F29" s="33" t="s">
        <v>110</v>
      </c>
    </row>
    <row r="30" spans="1:6">
      <c r="A30" s="31">
        <v>227</v>
      </c>
      <c r="B30" s="33" t="s">
        <v>28</v>
      </c>
      <c r="C30" s="31">
        <v>273</v>
      </c>
      <c r="D30" s="33" t="s">
        <v>59</v>
      </c>
      <c r="E30" s="31">
        <v>719</v>
      </c>
      <c r="F30" s="33" t="s">
        <v>112</v>
      </c>
    </row>
    <row r="31" spans="1:6">
      <c r="A31" s="31">
        <v>228</v>
      </c>
      <c r="B31" s="33" t="s">
        <v>29</v>
      </c>
      <c r="C31" s="31">
        <v>274</v>
      </c>
      <c r="D31" s="15" t="s">
        <v>60</v>
      </c>
      <c r="E31" s="31">
        <v>720</v>
      </c>
      <c r="F31" s="33" t="s">
        <v>113</v>
      </c>
    </row>
    <row r="32" spans="1:6">
      <c r="A32" s="31">
        <v>229</v>
      </c>
      <c r="B32" s="15" t="s">
        <v>30</v>
      </c>
      <c r="C32" s="31">
        <v>275</v>
      </c>
      <c r="D32" s="15" t="s">
        <v>43</v>
      </c>
      <c r="E32" s="31">
        <v>721</v>
      </c>
      <c r="F32" s="33" t="s">
        <v>114</v>
      </c>
    </row>
    <row r="33" spans="1:6">
      <c r="A33" s="31">
        <v>230</v>
      </c>
      <c r="B33" s="33" t="s">
        <v>31</v>
      </c>
      <c r="C33" s="31">
        <v>276</v>
      </c>
      <c r="D33" s="33" t="s">
        <v>73</v>
      </c>
      <c r="E33" s="31">
        <v>722</v>
      </c>
      <c r="F33" s="15" t="s">
        <v>115</v>
      </c>
    </row>
    <row r="34" spans="1:6">
      <c r="A34" s="31">
        <v>231</v>
      </c>
      <c r="B34" s="33" t="s">
        <v>32</v>
      </c>
      <c r="C34" s="31">
        <v>277</v>
      </c>
      <c r="D34" s="15" t="s">
        <v>74</v>
      </c>
      <c r="E34" s="31">
        <v>723</v>
      </c>
      <c r="F34" s="15" t="s">
        <v>116</v>
      </c>
    </row>
    <row r="35" spans="1:6">
      <c r="A35" s="31">
        <v>232</v>
      </c>
      <c r="B35" s="15" t="s">
        <v>132</v>
      </c>
      <c r="C35" s="31">
        <v>278</v>
      </c>
      <c r="D35" s="15" t="s">
        <v>75</v>
      </c>
      <c r="E35" s="31">
        <v>724</v>
      </c>
      <c r="F35" s="33" t="s">
        <v>117</v>
      </c>
    </row>
    <row r="36" spans="1:6">
      <c r="A36" s="31">
        <v>233</v>
      </c>
      <c r="B36" s="33" t="s">
        <v>33</v>
      </c>
      <c r="C36" s="31">
        <v>279</v>
      </c>
      <c r="D36" s="15" t="s">
        <v>77</v>
      </c>
      <c r="E36" s="31">
        <v>725</v>
      </c>
      <c r="F36" s="33" t="s">
        <v>119</v>
      </c>
    </row>
    <row r="37" spans="1:6">
      <c r="A37" s="31">
        <v>234</v>
      </c>
      <c r="B37" s="33" t="s">
        <v>35</v>
      </c>
      <c r="C37" s="31">
        <v>280</v>
      </c>
      <c r="D37" s="15" t="s">
        <v>76</v>
      </c>
      <c r="E37" s="31">
        <v>726</v>
      </c>
      <c r="F37" s="33" t="s">
        <v>120</v>
      </c>
    </row>
    <row r="38" spans="1:6">
      <c r="A38" s="31">
        <v>235</v>
      </c>
      <c r="B38" s="15" t="s">
        <v>34</v>
      </c>
      <c r="C38" s="31">
        <v>281</v>
      </c>
      <c r="D38" s="33" t="s">
        <v>78</v>
      </c>
      <c r="E38" s="31">
        <v>727</v>
      </c>
      <c r="F38" s="15" t="s">
        <v>121</v>
      </c>
    </row>
    <row r="39" spans="1:6">
      <c r="A39" s="31">
        <v>236</v>
      </c>
      <c r="B39" s="15" t="s">
        <v>133</v>
      </c>
      <c r="C39" s="31">
        <v>282</v>
      </c>
      <c r="D39" s="15" t="s">
        <v>79</v>
      </c>
      <c r="E39" s="31">
        <v>728</v>
      </c>
      <c r="F39" s="15" t="s">
        <v>122</v>
      </c>
    </row>
    <row r="40" spans="1:6">
      <c r="A40" s="31">
        <v>237</v>
      </c>
      <c r="B40" s="33" t="s">
        <v>36</v>
      </c>
      <c r="C40" s="31">
        <v>283</v>
      </c>
      <c r="D40" s="33" t="s">
        <v>80</v>
      </c>
      <c r="E40" s="31">
        <v>729</v>
      </c>
      <c r="F40" s="15" t="s">
        <v>126</v>
      </c>
    </row>
    <row r="41" spans="1:6">
      <c r="A41" s="31">
        <v>238</v>
      </c>
      <c r="B41" s="33" t="s">
        <v>143</v>
      </c>
      <c r="C41" s="31">
        <v>284</v>
      </c>
      <c r="D41" s="33" t="s">
        <v>81</v>
      </c>
      <c r="E41" s="31">
        <v>730</v>
      </c>
      <c r="F41" s="15" t="s">
        <v>123</v>
      </c>
    </row>
    <row r="42" spans="1:6">
      <c r="A42" s="31">
        <v>239</v>
      </c>
      <c r="B42" s="33" t="s">
        <v>37</v>
      </c>
      <c r="C42" s="31">
        <v>285</v>
      </c>
      <c r="D42" s="15" t="s">
        <v>82</v>
      </c>
      <c r="E42" s="31">
        <v>731</v>
      </c>
      <c r="F42" s="15" t="s">
        <v>137</v>
      </c>
    </row>
    <row r="43" spans="1:6">
      <c r="A43" s="31">
        <v>240</v>
      </c>
      <c r="B43" s="33" t="s">
        <v>39</v>
      </c>
      <c r="C43" s="31">
        <v>286</v>
      </c>
      <c r="D43" s="15" t="s">
        <v>83</v>
      </c>
      <c r="E43" s="31">
        <v>732</v>
      </c>
      <c r="F43" s="15" t="s">
        <v>124</v>
      </c>
    </row>
    <row r="44" spans="1:6">
      <c r="A44" s="31">
        <v>241</v>
      </c>
      <c r="B44" s="33" t="s">
        <v>38</v>
      </c>
      <c r="C44" s="31">
        <v>287</v>
      </c>
      <c r="D44" s="15" t="s">
        <v>84</v>
      </c>
      <c r="E44" s="31">
        <v>733</v>
      </c>
      <c r="F44" s="33" t="s">
        <v>125</v>
      </c>
    </row>
    <row r="45" spans="1:6">
      <c r="A45" s="31">
        <v>242</v>
      </c>
      <c r="B45" s="33" t="s">
        <v>46</v>
      </c>
      <c r="C45" s="31">
        <v>288</v>
      </c>
      <c r="D45" s="15" t="s">
        <v>85</v>
      </c>
      <c r="E45" s="31">
        <v>734</v>
      </c>
      <c r="F45" s="33" t="s">
        <v>127</v>
      </c>
    </row>
    <row r="46" spans="1:6">
      <c r="A46" s="31">
        <v>243</v>
      </c>
      <c r="B46" s="33" t="s">
        <v>47</v>
      </c>
      <c r="C46" s="31">
        <v>289</v>
      </c>
      <c r="D46" s="15" t="s">
        <v>86</v>
      </c>
      <c r="E46" s="31">
        <v>735</v>
      </c>
      <c r="F46" s="33" t="s">
        <v>118</v>
      </c>
    </row>
    <row r="47" spans="1:6">
      <c r="A47" s="31">
        <v>244</v>
      </c>
      <c r="B47" s="33" t="s">
        <v>44</v>
      </c>
      <c r="C47" s="31">
        <v>290</v>
      </c>
      <c r="D47" s="15" t="s">
        <v>87</v>
      </c>
      <c r="E47" s="31">
        <v>736</v>
      </c>
      <c r="F47" s="33" t="s">
        <v>128</v>
      </c>
    </row>
    <row r="48" spans="1:6">
      <c r="A48" s="31">
        <v>245</v>
      </c>
      <c r="B48" s="33" t="s">
        <v>45</v>
      </c>
      <c r="C48" s="31">
        <v>291</v>
      </c>
      <c r="D48" s="15" t="s">
        <v>240</v>
      </c>
      <c r="E48" s="41">
        <v>737</v>
      </c>
      <c r="F48" s="42" t="s">
        <v>129</v>
      </c>
    </row>
    <row r="49" spans="1:7">
      <c r="A49" s="34">
        <v>246</v>
      </c>
      <c r="B49" s="35" t="s">
        <v>48</v>
      </c>
      <c r="C49" s="34">
        <v>292</v>
      </c>
      <c r="D49" s="36" t="s">
        <v>88</v>
      </c>
      <c r="E49" s="43"/>
      <c r="F49" s="44"/>
      <c r="G49" s="4"/>
    </row>
    <row r="50" spans="1:7">
      <c r="A50" s="37"/>
      <c r="B50" s="37"/>
      <c r="C50" s="37"/>
      <c r="D50" s="37"/>
      <c r="E50" s="46"/>
      <c r="F50" s="45"/>
      <c r="G50" s="4"/>
    </row>
    <row r="51" spans="1:7">
      <c r="A51"/>
      <c r="B51"/>
      <c r="C51"/>
      <c r="D51"/>
      <c r="E51"/>
      <c r="F51"/>
    </row>
    <row r="52" spans="1:7">
      <c r="A52"/>
      <c r="B52"/>
      <c r="C52"/>
      <c r="D52"/>
      <c r="E52"/>
      <c r="F52"/>
    </row>
    <row r="53" spans="1:7">
      <c r="A53"/>
      <c r="B53"/>
      <c r="C53"/>
      <c r="D53"/>
      <c r="E53"/>
      <c r="F53"/>
    </row>
    <row r="54" spans="1:7">
      <c r="A54"/>
      <c r="B54"/>
      <c r="C54"/>
      <c r="D54"/>
      <c r="E54"/>
      <c r="F54"/>
    </row>
    <row r="55" spans="1:7">
      <c r="A55"/>
      <c r="B55"/>
      <c r="C55"/>
      <c r="D55"/>
      <c r="E55"/>
      <c r="F55"/>
    </row>
    <row r="56" spans="1:7">
      <c r="A56"/>
      <c r="B56"/>
      <c r="C56"/>
      <c r="D56"/>
      <c r="E56"/>
      <c r="F56"/>
    </row>
    <row r="57" spans="1:7">
      <c r="A57"/>
      <c r="B57"/>
      <c r="C57"/>
      <c r="D57"/>
      <c r="E57"/>
      <c r="F57"/>
    </row>
    <row r="58" spans="1:7">
      <c r="A58"/>
      <c r="B58"/>
      <c r="C58"/>
      <c r="D58"/>
      <c r="E58"/>
      <c r="F58"/>
    </row>
    <row r="59" spans="1:7">
      <c r="A59"/>
      <c r="B59"/>
      <c r="C59"/>
      <c r="D59"/>
      <c r="E59"/>
      <c r="F59"/>
    </row>
    <row r="60" spans="1:7">
      <c r="A60"/>
      <c r="B60"/>
      <c r="C60"/>
      <c r="D60"/>
      <c r="E60"/>
      <c r="F60"/>
    </row>
    <row r="61" spans="1:7">
      <c r="A61"/>
      <c r="B61"/>
      <c r="C61"/>
      <c r="D61"/>
      <c r="E61"/>
      <c r="F61"/>
    </row>
    <row r="62" spans="1:7">
      <c r="A62"/>
      <c r="B62"/>
      <c r="C62"/>
      <c r="D62"/>
      <c r="E62"/>
      <c r="F62"/>
    </row>
    <row r="63" spans="1:7">
      <c r="A63"/>
      <c r="B63"/>
      <c r="C63"/>
      <c r="D63"/>
      <c r="E63"/>
      <c r="F63"/>
    </row>
    <row r="64" spans="1:7">
      <c r="A64"/>
      <c r="B64"/>
      <c r="C64"/>
      <c r="D64"/>
      <c r="E64"/>
      <c r="F64"/>
    </row>
    <row r="65" spans="1:6">
      <c r="A65"/>
      <c r="B65"/>
      <c r="C65"/>
      <c r="D65"/>
      <c r="E65"/>
      <c r="F65"/>
    </row>
    <row r="66" spans="1:6">
      <c r="A66"/>
      <c r="B66"/>
      <c r="C66"/>
      <c r="D66"/>
      <c r="E66"/>
      <c r="F66"/>
    </row>
    <row r="67" spans="1:6">
      <c r="A67"/>
      <c r="B67"/>
      <c r="C67"/>
      <c r="D67"/>
      <c r="E67"/>
      <c r="F67"/>
    </row>
    <row r="68" spans="1:6">
      <c r="A68"/>
      <c r="B68"/>
      <c r="C68"/>
      <c r="D68"/>
      <c r="E68"/>
      <c r="F68"/>
    </row>
    <row r="69" spans="1:6">
      <c r="A69"/>
      <c r="B69"/>
      <c r="C69"/>
      <c r="D69"/>
      <c r="E69"/>
      <c r="F69"/>
    </row>
    <row r="70" spans="1:6">
      <c r="A70"/>
      <c r="B70"/>
      <c r="C70"/>
      <c r="D70"/>
      <c r="E70"/>
      <c r="F70"/>
    </row>
    <row r="71" spans="1:6">
      <c r="A71"/>
      <c r="B71"/>
      <c r="C71"/>
      <c r="D71"/>
      <c r="E71"/>
      <c r="F71"/>
    </row>
    <row r="72" spans="1:6">
      <c r="A72"/>
      <c r="B72"/>
      <c r="C72"/>
      <c r="D72"/>
      <c r="E72"/>
      <c r="F72"/>
    </row>
    <row r="73" spans="1:6">
      <c r="A73"/>
      <c r="B73"/>
      <c r="C73"/>
      <c r="D73"/>
      <c r="E73"/>
      <c r="F73"/>
    </row>
    <row r="74" spans="1:6">
      <c r="A74"/>
      <c r="B74"/>
      <c r="C74"/>
      <c r="D74"/>
      <c r="E74"/>
      <c r="F74"/>
    </row>
    <row r="75" spans="1:6">
      <c r="A75"/>
      <c r="B75"/>
      <c r="C75"/>
      <c r="D75"/>
      <c r="E75"/>
      <c r="F75"/>
    </row>
    <row r="76" spans="1:6">
      <c r="A76"/>
      <c r="B76"/>
      <c r="C76"/>
      <c r="D76"/>
      <c r="E76"/>
      <c r="F76"/>
    </row>
    <row r="77" spans="1:6">
      <c r="A77"/>
      <c r="B77"/>
      <c r="C77"/>
      <c r="D77"/>
      <c r="E77"/>
      <c r="F77"/>
    </row>
    <row r="78" spans="1:6">
      <c r="A78"/>
      <c r="B78"/>
      <c r="C78"/>
      <c r="D78"/>
      <c r="E78"/>
      <c r="F78"/>
    </row>
    <row r="79" spans="1:6">
      <c r="A79"/>
      <c r="B79"/>
      <c r="C79"/>
      <c r="D79"/>
      <c r="E79"/>
      <c r="F79"/>
    </row>
    <row r="80" spans="1:6">
      <c r="A80"/>
      <c r="B80"/>
      <c r="C80"/>
      <c r="D80"/>
      <c r="E80"/>
      <c r="F80"/>
    </row>
    <row r="81" spans="1:6">
      <c r="A81"/>
      <c r="B81"/>
      <c r="C81"/>
      <c r="D81"/>
      <c r="E81"/>
      <c r="F81"/>
    </row>
    <row r="82" spans="1:6">
      <c r="A82"/>
      <c r="B82"/>
      <c r="C82"/>
      <c r="D82"/>
      <c r="E82"/>
      <c r="F82"/>
    </row>
    <row r="83" spans="1:6">
      <c r="A83"/>
      <c r="B83"/>
      <c r="C83"/>
      <c r="D83"/>
      <c r="E83"/>
      <c r="F83"/>
    </row>
    <row r="84" spans="1:6">
      <c r="A84"/>
      <c r="B84"/>
      <c r="C84"/>
      <c r="D84"/>
      <c r="E84"/>
      <c r="F84"/>
    </row>
    <row r="85" spans="1:6">
      <c r="A85"/>
      <c r="B85"/>
      <c r="C85"/>
      <c r="D85"/>
      <c r="E85"/>
      <c r="F85"/>
    </row>
    <row r="86" spans="1:6">
      <c r="A86"/>
      <c r="B86"/>
      <c r="C86"/>
      <c r="D86"/>
      <c r="E86"/>
      <c r="F86"/>
    </row>
    <row r="87" spans="1:6">
      <c r="A87"/>
      <c r="B87"/>
      <c r="C87"/>
      <c r="D87"/>
      <c r="E87"/>
      <c r="F87"/>
    </row>
    <row r="88" spans="1:6">
      <c r="A88"/>
      <c r="B88"/>
      <c r="C88"/>
      <c r="D88"/>
      <c r="E88"/>
      <c r="F88"/>
    </row>
    <row r="89" spans="1:6">
      <c r="A89"/>
      <c r="B89"/>
      <c r="C89"/>
      <c r="D89"/>
      <c r="E89"/>
      <c r="F89"/>
    </row>
    <row r="90" spans="1:6">
      <c r="A90"/>
      <c r="B90"/>
      <c r="C90"/>
      <c r="D90"/>
      <c r="E90"/>
      <c r="F90"/>
    </row>
    <row r="91" spans="1:6">
      <c r="A91"/>
      <c r="B91"/>
      <c r="C91"/>
      <c r="D91"/>
      <c r="E91"/>
      <c r="F91"/>
    </row>
    <row r="92" spans="1:6">
      <c r="A92"/>
      <c r="B92"/>
      <c r="C92"/>
      <c r="D92"/>
      <c r="E92"/>
      <c r="F92"/>
    </row>
    <row r="93" spans="1:6">
      <c r="A93"/>
      <c r="B93"/>
      <c r="C93"/>
      <c r="D93"/>
      <c r="E93"/>
      <c r="F93"/>
    </row>
    <row r="94" spans="1:6">
      <c r="A94"/>
      <c r="B94"/>
      <c r="C94"/>
      <c r="D94"/>
      <c r="E94"/>
      <c r="F94"/>
    </row>
    <row r="95" spans="1:6">
      <c r="A95"/>
      <c r="B95"/>
      <c r="C95"/>
      <c r="D95"/>
      <c r="E95"/>
      <c r="F95"/>
    </row>
    <row r="96" spans="1:6">
      <c r="A96"/>
      <c r="B96"/>
      <c r="C96"/>
      <c r="D96"/>
      <c r="E96"/>
      <c r="F96"/>
    </row>
    <row r="97" spans="1:6">
      <c r="A97"/>
      <c r="B97"/>
      <c r="C97"/>
      <c r="D97"/>
      <c r="E97"/>
      <c r="F97"/>
    </row>
    <row r="98" spans="1:6">
      <c r="A98"/>
      <c r="B98"/>
      <c r="C98"/>
      <c r="D98"/>
      <c r="E98"/>
      <c r="F98"/>
    </row>
    <row r="99" spans="1:6">
      <c r="A99"/>
      <c r="B99"/>
      <c r="C99"/>
      <c r="D99"/>
      <c r="E99"/>
      <c r="F99"/>
    </row>
    <row r="100" spans="1:6">
      <c r="A100"/>
      <c r="B100"/>
      <c r="C100"/>
      <c r="D100"/>
      <c r="E100"/>
      <c r="F100"/>
    </row>
    <row r="101" spans="1:6">
      <c r="A101"/>
      <c r="B101"/>
      <c r="C101"/>
      <c r="D101"/>
      <c r="E101"/>
      <c r="F101"/>
    </row>
    <row r="102" spans="1:6">
      <c r="A102"/>
      <c r="B102"/>
      <c r="C102"/>
      <c r="D102"/>
      <c r="E102"/>
      <c r="F102"/>
    </row>
    <row r="103" spans="1:6">
      <c r="A103"/>
      <c r="B103"/>
      <c r="C103"/>
      <c r="D103"/>
      <c r="E103"/>
      <c r="F103"/>
    </row>
    <row r="104" spans="1:6">
      <c r="A104"/>
      <c r="B104"/>
      <c r="C104"/>
      <c r="D104"/>
      <c r="E104"/>
      <c r="F104"/>
    </row>
    <row r="105" spans="1:6">
      <c r="A105"/>
      <c r="B105"/>
      <c r="C105"/>
      <c r="D105"/>
      <c r="E105"/>
      <c r="F105"/>
    </row>
    <row r="106" spans="1:6">
      <c r="A106"/>
      <c r="B106"/>
      <c r="C106"/>
      <c r="D106"/>
      <c r="E106"/>
      <c r="F106"/>
    </row>
    <row r="107" spans="1:6">
      <c r="A107"/>
      <c r="B107"/>
      <c r="C107"/>
      <c r="D107"/>
      <c r="E107"/>
      <c r="F107"/>
    </row>
    <row r="108" spans="1:6">
      <c r="A108"/>
      <c r="B108"/>
      <c r="C108"/>
      <c r="D108"/>
      <c r="E108"/>
      <c r="F108"/>
    </row>
    <row r="109" spans="1:6">
      <c r="A109"/>
      <c r="B109"/>
      <c r="C109"/>
      <c r="D109"/>
      <c r="E109"/>
      <c r="F109"/>
    </row>
    <row r="110" spans="1:6">
      <c r="A110"/>
      <c r="B110"/>
      <c r="C110"/>
      <c r="D110"/>
      <c r="E110"/>
      <c r="F110"/>
    </row>
    <row r="111" spans="1:6">
      <c r="A111"/>
      <c r="B111"/>
      <c r="C111"/>
      <c r="D111"/>
      <c r="E111"/>
      <c r="F111"/>
    </row>
    <row r="112" spans="1:6">
      <c r="A112"/>
      <c r="B112"/>
      <c r="C112"/>
      <c r="D112"/>
      <c r="E112"/>
      <c r="F112"/>
    </row>
    <row r="113" spans="1:6">
      <c r="A113"/>
      <c r="B113"/>
      <c r="C113"/>
      <c r="D113"/>
      <c r="E113"/>
      <c r="F113"/>
    </row>
    <row r="114" spans="1:6">
      <c r="A114"/>
      <c r="B114"/>
      <c r="C114"/>
      <c r="D114"/>
      <c r="E114"/>
      <c r="F114"/>
    </row>
    <row r="115" spans="1:6">
      <c r="A115"/>
      <c r="B115"/>
      <c r="C115"/>
      <c r="D115"/>
      <c r="E115"/>
      <c r="F115"/>
    </row>
    <row r="116" spans="1:6">
      <c r="A116"/>
      <c r="B116"/>
      <c r="C116"/>
      <c r="D116"/>
      <c r="E116"/>
      <c r="F116"/>
    </row>
    <row r="117" spans="1:6">
      <c r="A117"/>
      <c r="B117"/>
      <c r="C117"/>
      <c r="D117"/>
      <c r="E117"/>
      <c r="F117"/>
    </row>
    <row r="118" spans="1:6">
      <c r="A118"/>
      <c r="B118"/>
      <c r="C118"/>
      <c r="D118"/>
      <c r="E118"/>
      <c r="F118"/>
    </row>
    <row r="119" spans="1:6">
      <c r="A119"/>
      <c r="B119"/>
      <c r="C119"/>
      <c r="D119"/>
      <c r="E119"/>
      <c r="F119"/>
    </row>
    <row r="120" spans="1:6">
      <c r="A120"/>
      <c r="B120"/>
      <c r="C120"/>
      <c r="D120"/>
      <c r="E120"/>
      <c r="F120"/>
    </row>
    <row r="121" spans="1:6">
      <c r="A121"/>
      <c r="B121"/>
      <c r="C121"/>
      <c r="D121"/>
      <c r="E121"/>
      <c r="F121"/>
    </row>
    <row r="122" spans="1:6">
      <c r="A122"/>
      <c r="B122"/>
      <c r="C122"/>
      <c r="D122"/>
      <c r="E122"/>
      <c r="F122"/>
    </row>
    <row r="123" spans="1:6">
      <c r="A123"/>
      <c r="B123"/>
      <c r="C123"/>
      <c r="D123"/>
      <c r="E123"/>
      <c r="F123"/>
    </row>
    <row r="124" spans="1:6">
      <c r="A124"/>
      <c r="B124"/>
      <c r="C124"/>
      <c r="D124"/>
      <c r="E124"/>
      <c r="F124"/>
    </row>
    <row r="125" spans="1:6">
      <c r="A125"/>
      <c r="B125"/>
      <c r="C125"/>
      <c r="D125"/>
      <c r="E125"/>
      <c r="F125"/>
    </row>
    <row r="126" spans="1:6">
      <c r="A126"/>
      <c r="B126"/>
      <c r="C126"/>
      <c r="D126"/>
      <c r="E126"/>
      <c r="F126"/>
    </row>
    <row r="127" spans="1:6">
      <c r="A127"/>
      <c r="B127"/>
      <c r="C127"/>
      <c r="D127"/>
      <c r="E127"/>
      <c r="F127"/>
    </row>
    <row r="128" spans="1:6">
      <c r="A128"/>
      <c r="B128"/>
      <c r="C128"/>
      <c r="D128"/>
      <c r="E128"/>
      <c r="F128"/>
    </row>
    <row r="129" spans="1:6">
      <c r="A129"/>
      <c r="B129"/>
      <c r="C129"/>
      <c r="D129"/>
      <c r="E129"/>
      <c r="F129"/>
    </row>
    <row r="130" spans="1:6">
      <c r="A130"/>
      <c r="B130"/>
      <c r="C130"/>
      <c r="D130"/>
      <c r="E130"/>
      <c r="F130"/>
    </row>
    <row r="131" spans="1:6">
      <c r="A131"/>
      <c r="B131"/>
      <c r="C131"/>
      <c r="D131"/>
      <c r="E131"/>
      <c r="F131"/>
    </row>
    <row r="132" spans="1:6">
      <c r="A132"/>
      <c r="B132"/>
      <c r="C132"/>
      <c r="D132"/>
      <c r="E132"/>
      <c r="F132"/>
    </row>
    <row r="133" spans="1:6">
      <c r="A133"/>
      <c r="B133"/>
      <c r="C133"/>
      <c r="D133"/>
      <c r="E133"/>
      <c r="F133"/>
    </row>
    <row r="134" spans="1:6">
      <c r="C134"/>
      <c r="D134"/>
      <c r="E134"/>
      <c r="F134"/>
    </row>
    <row r="135" spans="1:6">
      <c r="E135"/>
      <c r="F135"/>
    </row>
  </sheetData>
  <mergeCells count="2">
    <mergeCell ref="A1:F1"/>
    <mergeCell ref="A2:F2"/>
  </mergeCells>
  <phoneticPr fontId="1"/>
  <pageMargins left="0.78740157480314965" right="0.78740157480314965" top="0.98425196850393704" bottom="0.98425196850393704" header="0.51181102362204722" footer="0.51181102362204722"/>
  <pageSetup paperSize="9" scale="74"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J147"/>
  <sheetViews>
    <sheetView tabSelected="1" workbookViewId="0">
      <selection activeCell="G3" sqref="G3"/>
    </sheetView>
  </sheetViews>
  <sheetFormatPr defaultRowHeight="13.5"/>
  <cols>
    <col min="1" max="1" width="10" customWidth="1"/>
    <col min="2" max="2" width="37.5" customWidth="1"/>
    <col min="3" max="4" width="12.5" customWidth="1"/>
    <col min="5" max="5" width="13.75" customWidth="1"/>
    <col min="6" max="7" width="12.5" customWidth="1"/>
    <col min="8" max="8" width="10.375" bestFit="1" customWidth="1"/>
  </cols>
  <sheetData>
    <row r="2" spans="1:10" ht="17.25" customHeight="1">
      <c r="A2" s="195" t="s">
        <v>144</v>
      </c>
      <c r="B2" s="195"/>
      <c r="C2" s="181" t="s">
        <v>1863</v>
      </c>
      <c r="D2" s="175">
        <f>E3+E4</f>
        <v>441</v>
      </c>
      <c r="E2" s="176"/>
      <c r="F2" s="176"/>
      <c r="G2" s="177"/>
      <c r="H2" s="178"/>
      <c r="I2" s="168"/>
    </row>
    <row r="3" spans="1:10" ht="17.25" customHeight="1">
      <c r="A3" s="195"/>
      <c r="B3" s="195"/>
      <c r="C3" s="182"/>
      <c r="D3" s="170" t="s">
        <v>1864</v>
      </c>
      <c r="E3" s="171">
        <f>SUM(C11:C147)</f>
        <v>171</v>
      </c>
      <c r="F3" s="170" t="s">
        <v>1868</v>
      </c>
      <c r="G3" s="171">
        <f>COUNTA('未収載（B~N区分）'!G3:G176)-(COUNTIF('未収載（B~N区分）'!G3:G176,0))</f>
        <v>126</v>
      </c>
      <c r="H3" s="179">
        <f>G3/E3</f>
        <v>0.73684210526315785</v>
      </c>
      <c r="I3" s="169"/>
    </row>
    <row r="4" spans="1:10" ht="17.25" customHeight="1">
      <c r="A4" s="195"/>
      <c r="B4" s="195"/>
      <c r="C4" s="183"/>
      <c r="D4" s="184" t="s">
        <v>1865</v>
      </c>
      <c r="E4" s="185">
        <f>SUM(D11:D147)</f>
        <v>270</v>
      </c>
      <c r="F4" s="184" t="s">
        <v>1868</v>
      </c>
      <c r="G4" s="185">
        <f>COUNTA('既収載（B~N区分）'!G3:G272)-COUNTIF('既収載（B~N区分）'!G3:G272,0)</f>
        <v>207</v>
      </c>
      <c r="H4" s="186">
        <f>G4/E4</f>
        <v>0.76666666666666672</v>
      </c>
      <c r="I4" s="169"/>
    </row>
    <row r="5" spans="1:10" ht="17.25" customHeight="1">
      <c r="A5" s="195"/>
      <c r="B5" s="195"/>
      <c r="C5" s="172" t="s">
        <v>1866</v>
      </c>
      <c r="D5" s="173">
        <f>SUM(E11:E147)</f>
        <v>54</v>
      </c>
      <c r="E5" s="172" t="s">
        <v>1868</v>
      </c>
      <c r="F5" s="173">
        <f>COUNTA('基本診療料（A区分）'!G3:G56)-COUNTIF('基本診療料（A区分）'!G3:G56,0)</f>
        <v>35</v>
      </c>
      <c r="G5" s="174">
        <f>F5/D5</f>
        <v>0.64814814814814814</v>
      </c>
      <c r="H5" s="180"/>
      <c r="I5" s="168"/>
    </row>
    <row r="6" spans="1:10" ht="17.25" customHeight="1">
      <c r="A6" s="195"/>
      <c r="B6" s="195"/>
      <c r="C6" s="187" t="s">
        <v>1867</v>
      </c>
      <c r="D6" s="188">
        <f>SUM(F11:F147)</f>
        <v>18</v>
      </c>
      <c r="E6" s="189"/>
      <c r="F6" s="189"/>
      <c r="G6" s="190"/>
      <c r="H6" s="191"/>
      <c r="I6" s="168"/>
    </row>
    <row r="7" spans="1:10" ht="17.25" customHeight="1">
      <c r="A7" s="195"/>
      <c r="B7" s="195"/>
      <c r="C7" s="196" t="s">
        <v>1869</v>
      </c>
      <c r="D7" s="196"/>
      <c r="E7" s="196"/>
      <c r="F7" s="196"/>
      <c r="G7" s="196"/>
      <c r="H7" s="197"/>
    </row>
    <row r="9" spans="1:10" ht="14.25">
      <c r="A9" s="194" t="s">
        <v>142</v>
      </c>
      <c r="B9" s="194"/>
      <c r="C9" s="194"/>
      <c r="D9" s="194"/>
      <c r="E9" s="194"/>
      <c r="F9" s="194"/>
      <c r="G9" s="194"/>
    </row>
    <row r="10" spans="1:10" ht="15" thickBot="1">
      <c r="A10" s="10" t="s">
        <v>2</v>
      </c>
      <c r="B10" s="11" t="s">
        <v>3</v>
      </c>
      <c r="C10" s="12" t="s">
        <v>138</v>
      </c>
      <c r="D10" s="13" t="s">
        <v>139</v>
      </c>
      <c r="E10" s="13" t="s">
        <v>168</v>
      </c>
      <c r="F10" s="5" t="s">
        <v>141</v>
      </c>
      <c r="G10" s="14" t="s">
        <v>140</v>
      </c>
    </row>
    <row r="11" spans="1:10" ht="15" thickTop="1">
      <c r="A11" s="18">
        <v>201</v>
      </c>
      <c r="B11" s="19" t="s">
        <v>4</v>
      </c>
      <c r="C11" s="77">
        <f>COUNTIF('未収載（B~N区分）'!$C$2:$C$274,$B11)</f>
        <v>0</v>
      </c>
      <c r="D11" s="6">
        <f>COUNTIF('既収載（B~N区分）'!$C$2:$C$291,$B11)</f>
        <v>3</v>
      </c>
      <c r="E11" s="6">
        <f>COUNTIF('基本診療料（A区分）'!$C$2:$C$285,$B11)</f>
        <v>0</v>
      </c>
      <c r="F11" s="6">
        <f>COUNTIF(医薬品!$C$2:$C$220,$B11)</f>
        <v>0</v>
      </c>
      <c r="G11" s="7" t="str">
        <f>IF(SUM(C11:F11)&gt;0,"○","")</f>
        <v>○</v>
      </c>
      <c r="I11" s="79"/>
    </row>
    <row r="12" spans="1:10" ht="14.25">
      <c r="A12" s="20">
        <v>202</v>
      </c>
      <c r="B12" s="15" t="s">
        <v>5</v>
      </c>
      <c r="C12" s="16">
        <f>COUNTIF('未収載（B~N区分）'!$C$2:$C$274,$B12)</f>
        <v>0</v>
      </c>
      <c r="D12" s="16">
        <f>COUNTIF('既収載（B~N区分）'!$C$2:$C$291,$B12)</f>
        <v>2</v>
      </c>
      <c r="E12" s="16">
        <f>COUNTIF('基本診療料（A区分）'!$C$2:$C$285,$B12)</f>
        <v>0</v>
      </c>
      <c r="F12" s="16">
        <f>COUNTIF(医薬品!$C$2:$C$220,$B12)</f>
        <v>0</v>
      </c>
      <c r="G12" s="17" t="str">
        <f>IF(SUM(C12:F12)&gt;0,"○","")</f>
        <v>○</v>
      </c>
    </row>
    <row r="13" spans="1:10" ht="14.25">
      <c r="A13" s="21">
        <v>203</v>
      </c>
      <c r="B13" s="22" t="s">
        <v>6</v>
      </c>
      <c r="C13" s="8">
        <f>COUNTIF('未収載（B~N区分）'!$C$2:$C$274,$B13)</f>
        <v>0</v>
      </c>
      <c r="D13" s="8">
        <f>COUNTIF('既収載（B~N区分）'!$C$2:$C$291,$B13)</f>
        <v>1</v>
      </c>
      <c r="E13" s="8">
        <f>COUNTIF('基本診療料（A区分）'!$C$2:$C$285,$B13)</f>
        <v>0</v>
      </c>
      <c r="F13" s="8">
        <f>COUNTIF(医薬品!$C$2:$C$220,$B13)</f>
        <v>0</v>
      </c>
      <c r="G13" s="9" t="str">
        <f>IF(SUM(C13:F13)&gt;0,"○","")</f>
        <v>○</v>
      </c>
    </row>
    <row r="14" spans="1:10" ht="14.25">
      <c r="A14" s="20">
        <v>204</v>
      </c>
      <c r="B14" s="15" t="s">
        <v>7</v>
      </c>
      <c r="C14" s="16">
        <f>COUNTIF('未収載（B~N区分）'!$C$2:$C$274,$B14)</f>
        <v>4</v>
      </c>
      <c r="D14" s="16">
        <f>COUNTIF('既収載（B~N区分）'!$C$2:$C$291,$B14)</f>
        <v>5</v>
      </c>
      <c r="E14" s="16">
        <f>COUNTIF('基本診療料（A区分）'!$C$2:$C$285,$B14)</f>
        <v>0</v>
      </c>
      <c r="F14" s="16">
        <f>COUNTIF(医薬品!$C$2:$C$220,$B14)</f>
        <v>0</v>
      </c>
      <c r="G14" s="17" t="str">
        <f t="shared" ref="G14:G77" si="0">IF(SUM(C14:F14)&gt;0,"○","")</f>
        <v>○</v>
      </c>
    </row>
    <row r="15" spans="1:10" ht="14.25">
      <c r="A15" s="21">
        <v>205</v>
      </c>
      <c r="B15" s="22" t="s">
        <v>8</v>
      </c>
      <c r="C15" s="8">
        <f>COUNTIF('未収載（B~N区分）'!$C$2:$C$274,$B15)</f>
        <v>0</v>
      </c>
      <c r="D15" s="8">
        <f>COUNTIF('既収載（B~N区分）'!$C$2:$C$291,$B15)</f>
        <v>0</v>
      </c>
      <c r="E15" s="8">
        <f>COUNTIF('基本診療料（A区分）'!$C$2:$C$285,$B15)</f>
        <v>0</v>
      </c>
      <c r="F15" s="8">
        <f>COUNTIF(医薬品!$C$2:$C$220,$B15)</f>
        <v>0</v>
      </c>
      <c r="G15" s="9" t="str">
        <f t="shared" si="0"/>
        <v/>
      </c>
      <c r="J15" s="78"/>
    </row>
    <row r="16" spans="1:10" ht="14.25">
      <c r="A16" s="20">
        <v>206</v>
      </c>
      <c r="B16" s="15" t="s">
        <v>9</v>
      </c>
      <c r="C16" s="16">
        <f>COUNTIF('未収載（B~N区分）'!$C$2:$C$274,$B16)</f>
        <v>0</v>
      </c>
      <c r="D16" s="16">
        <f>COUNTIF('既収載（B~N区分）'!$C$2:$C$291,$B16)</f>
        <v>1</v>
      </c>
      <c r="E16" s="16">
        <f>COUNTIF('基本診療料（A区分）'!$C$2:$C$285,$B16)</f>
        <v>0</v>
      </c>
      <c r="F16" s="16">
        <f>COUNTIF(医薬品!$C$2:$C$220,$B16)</f>
        <v>2</v>
      </c>
      <c r="G16" s="17" t="str">
        <f t="shared" si="0"/>
        <v>○</v>
      </c>
      <c r="J16" s="78"/>
    </row>
    <row r="17" spans="1:7" ht="14.25">
      <c r="A17" s="21">
        <v>207</v>
      </c>
      <c r="B17" s="22" t="s">
        <v>10</v>
      </c>
      <c r="C17" s="8">
        <f>COUNTIF('未収載（B~N区分）'!$C$2:$C$274,$B17)</f>
        <v>0</v>
      </c>
      <c r="D17" s="8">
        <f>COUNTIF('既収載（B~N区分）'!$C$2:$C$291,$B17)</f>
        <v>0</v>
      </c>
      <c r="E17" s="8">
        <f>COUNTIF('基本診療料（A区分）'!$C$2:$C$285,$B17)</f>
        <v>0</v>
      </c>
      <c r="F17" s="8">
        <f>COUNTIF(医薬品!$C$2:$C$220,$B17)</f>
        <v>0</v>
      </c>
      <c r="G17" s="9" t="str">
        <f t="shared" si="0"/>
        <v/>
      </c>
    </row>
    <row r="18" spans="1:7" ht="14.25">
      <c r="A18" s="20">
        <v>208</v>
      </c>
      <c r="B18" s="15" t="s">
        <v>11</v>
      </c>
      <c r="C18" s="16">
        <f>COUNTIF('未収載（B~N区分）'!$C$2:$C$274,$B18)</f>
        <v>1</v>
      </c>
      <c r="D18" s="16">
        <f>COUNTIF('既収載（B~N区分）'!$C$2:$C$291,$B18)</f>
        <v>0</v>
      </c>
      <c r="E18" s="16">
        <f>COUNTIF('基本診療料（A区分）'!$C$2:$C$285,$B18)</f>
        <v>0</v>
      </c>
      <c r="F18" s="16">
        <f>COUNTIF(医薬品!$C$2:$C$220,$B18)</f>
        <v>0</v>
      </c>
      <c r="G18" s="17" t="str">
        <f t="shared" si="0"/>
        <v>○</v>
      </c>
    </row>
    <row r="19" spans="1:7" ht="14.25">
      <c r="A19" s="21">
        <v>209</v>
      </c>
      <c r="B19" s="22" t="s">
        <v>12</v>
      </c>
      <c r="C19" s="8">
        <f>COUNTIF('未収載（B~N区分）'!$C$2:$C$274,$B19)</f>
        <v>2</v>
      </c>
      <c r="D19" s="8">
        <f>COUNTIF('既収載（B~N区分）'!$C$2:$C$291,$B19)</f>
        <v>3</v>
      </c>
      <c r="E19" s="8">
        <f>COUNTIF('基本診療料（A区分）'!$C$2:$C$285,$B19)</f>
        <v>0</v>
      </c>
      <c r="F19" s="8">
        <f>COUNTIF(医薬品!$C$2:$C$220,$B19)</f>
        <v>0</v>
      </c>
      <c r="G19" s="9" t="str">
        <f t="shared" si="0"/>
        <v>○</v>
      </c>
    </row>
    <row r="20" spans="1:7" ht="14.25">
      <c r="A20" s="20">
        <v>210</v>
      </c>
      <c r="B20" s="15" t="s">
        <v>13</v>
      </c>
      <c r="C20" s="16">
        <f>COUNTIF('未収載（B~N区分）'!$C$2:$C$274,$B20)</f>
        <v>0</v>
      </c>
      <c r="D20" s="16">
        <f>COUNTIF('既収載（B~N区分）'!$C$2:$C$291,$B20)</f>
        <v>1</v>
      </c>
      <c r="E20" s="16">
        <f>COUNTIF('基本診療料（A区分）'!$C$2:$C$285,$B20)</f>
        <v>0</v>
      </c>
      <c r="F20" s="16">
        <f>COUNTIF(医薬品!$C$2:$C$220,$B20)</f>
        <v>0</v>
      </c>
      <c r="G20" s="17" t="str">
        <f t="shared" si="0"/>
        <v>○</v>
      </c>
    </row>
    <row r="21" spans="1:7" ht="14.25">
      <c r="A21" s="21">
        <v>211</v>
      </c>
      <c r="B21" s="22" t="s">
        <v>130</v>
      </c>
      <c r="C21" s="8">
        <f>COUNTIF('未収載（B~N区分）'!$C$2:$C$274,$B21)</f>
        <v>0</v>
      </c>
      <c r="D21" s="8">
        <f>COUNTIF('既収載（B~N区分）'!$C$2:$C$291,$B21)</f>
        <v>0</v>
      </c>
      <c r="E21" s="8">
        <f>COUNTIF('基本診療料（A区分）'!$C$2:$C$285,$B21)</f>
        <v>0</v>
      </c>
      <c r="F21" s="8">
        <f>COUNTIF(医薬品!$C$2:$C$220,$B21)</f>
        <v>0</v>
      </c>
      <c r="G21" s="9" t="str">
        <f t="shared" si="0"/>
        <v/>
      </c>
    </row>
    <row r="22" spans="1:7" ht="14.25">
      <c r="A22" s="20">
        <v>212</v>
      </c>
      <c r="B22" s="15" t="s">
        <v>14</v>
      </c>
      <c r="C22" s="16">
        <f>COUNTIF('未収載（B~N区分）'!$C$2:$C$274,$B22)</f>
        <v>0</v>
      </c>
      <c r="D22" s="16">
        <f>COUNTIF('既収載（B~N区分）'!$C$2:$C$291,$B22)</f>
        <v>0</v>
      </c>
      <c r="E22" s="16">
        <f>COUNTIF('基本診療料（A区分）'!$C$2:$C$285,$B22)</f>
        <v>0</v>
      </c>
      <c r="F22" s="16">
        <f>COUNTIF(医薬品!$C$2:$C$220,$B22)</f>
        <v>0</v>
      </c>
      <c r="G22" s="17" t="str">
        <f t="shared" si="0"/>
        <v/>
      </c>
    </row>
    <row r="23" spans="1:7" ht="14.25">
      <c r="A23" s="21">
        <v>213</v>
      </c>
      <c r="B23" s="22" t="s">
        <v>15</v>
      </c>
      <c r="C23" s="8">
        <f>COUNTIF('未収載（B~N区分）'!$C$2:$C$274,$B23)</f>
        <v>0</v>
      </c>
      <c r="D23" s="8">
        <f>COUNTIF('既収載（B~N区分）'!$C$2:$C$291,$B23)</f>
        <v>0</v>
      </c>
      <c r="E23" s="8">
        <f>COUNTIF('基本診療料（A区分）'!$C$2:$C$285,$B23)</f>
        <v>0</v>
      </c>
      <c r="F23" s="8">
        <f>COUNTIF(医薬品!$C$2:$C$220,$B23)</f>
        <v>0</v>
      </c>
      <c r="G23" s="9" t="str">
        <f t="shared" si="0"/>
        <v/>
      </c>
    </row>
    <row r="24" spans="1:7" ht="14.25">
      <c r="A24" s="20">
        <v>214</v>
      </c>
      <c r="B24" s="15" t="s">
        <v>18</v>
      </c>
      <c r="C24" s="16">
        <f>COUNTIF('未収載（B~N区分）'!$C$2:$C$274,$B24)</f>
        <v>3</v>
      </c>
      <c r="D24" s="16">
        <f>COUNTIF('既収載（B~N区分）'!$C$2:$C$291,$B24)</f>
        <v>5</v>
      </c>
      <c r="E24" s="16">
        <f>COUNTIF('基本診療料（A区分）'!$C$2:$C$285,$B24)</f>
        <v>2</v>
      </c>
      <c r="F24" s="16">
        <f>COUNTIF(医薬品!$C$2:$C$220,$B24)</f>
        <v>0</v>
      </c>
      <c r="G24" s="17" t="str">
        <f t="shared" si="0"/>
        <v>○</v>
      </c>
    </row>
    <row r="25" spans="1:7" ht="14.25">
      <c r="A25" s="21">
        <v>215</v>
      </c>
      <c r="B25" s="22" t="s">
        <v>16</v>
      </c>
      <c r="C25" s="8">
        <f>COUNTIF('未収載（B~N区分）'!$C$2:$C$274,$B25)</f>
        <v>1</v>
      </c>
      <c r="D25" s="8">
        <f>COUNTIF('既収載（B~N区分）'!$C$2:$C$291,$B25)</f>
        <v>0</v>
      </c>
      <c r="E25" s="8">
        <f>COUNTIF('基本診療料（A区分）'!$C$2:$C$285,$B25)</f>
        <v>0</v>
      </c>
      <c r="F25" s="8">
        <f>COUNTIF(医薬品!$C$2:$C$220,$B25)</f>
        <v>0</v>
      </c>
      <c r="G25" s="9" t="str">
        <f t="shared" si="0"/>
        <v>○</v>
      </c>
    </row>
    <row r="26" spans="1:7" ht="14.25">
      <c r="A26" s="20">
        <v>216</v>
      </c>
      <c r="B26" s="15" t="s">
        <v>19</v>
      </c>
      <c r="C26" s="16">
        <f>COUNTIF('未収載（B~N区分）'!$C$2:$C$274,$B26)</f>
        <v>0</v>
      </c>
      <c r="D26" s="16">
        <f>COUNTIF('既収載（B~N区分）'!$C$2:$C$291,$B26)</f>
        <v>0</v>
      </c>
      <c r="E26" s="16">
        <f>COUNTIF('基本診療料（A区分）'!$C$2:$C$285,$B26)</f>
        <v>0</v>
      </c>
      <c r="F26" s="16">
        <f>COUNTIF(医薬品!$C$2:$C$220,$B26)</f>
        <v>0</v>
      </c>
      <c r="G26" s="17" t="str">
        <f t="shared" si="0"/>
        <v/>
      </c>
    </row>
    <row r="27" spans="1:7" ht="14.25">
      <c r="A27" s="21">
        <v>217</v>
      </c>
      <c r="B27" s="22" t="s">
        <v>17</v>
      </c>
      <c r="C27" s="8">
        <f>COUNTIF('未収載（B~N区分）'!$C$2:$C$274,$B27)</f>
        <v>0</v>
      </c>
      <c r="D27" s="8">
        <f>COUNTIF('既収載（B~N区分）'!$C$2:$C$291,$B27)</f>
        <v>0</v>
      </c>
      <c r="E27" s="8">
        <f>COUNTIF('基本診療料（A区分）'!$C$2:$C$285,$B27)</f>
        <v>0</v>
      </c>
      <c r="F27" s="8">
        <f>COUNTIF(医薬品!$C$2:$C$220,$B27)</f>
        <v>0</v>
      </c>
      <c r="G27" s="9" t="str">
        <f t="shared" si="0"/>
        <v/>
      </c>
    </row>
    <row r="28" spans="1:7" ht="14.25">
      <c r="A28" s="20">
        <v>218</v>
      </c>
      <c r="B28" s="15" t="s">
        <v>20</v>
      </c>
      <c r="C28" s="16">
        <f>COUNTIF('未収載（B~N区分）'!$C$2:$C$274,$B28)</f>
        <v>4</v>
      </c>
      <c r="D28" s="16">
        <f>COUNTIF('既収載（B~N区分）'!$C$2:$C$291,$B28)</f>
        <v>0</v>
      </c>
      <c r="E28" s="16">
        <f>COUNTIF('基本診療料（A区分）'!$C$2:$C$285,$B28)</f>
        <v>0</v>
      </c>
      <c r="F28" s="16">
        <f>COUNTIF(医薬品!$C$2:$C$220,$B28)</f>
        <v>0</v>
      </c>
      <c r="G28" s="17" t="str">
        <f t="shared" si="0"/>
        <v>○</v>
      </c>
    </row>
    <row r="29" spans="1:7" ht="14.25">
      <c r="A29" s="21">
        <v>219</v>
      </c>
      <c r="B29" s="22" t="s">
        <v>21</v>
      </c>
      <c r="C29" s="8">
        <f>COUNTIF('未収載（B~N区分）'!$C$2:$C$274,$B29)</f>
        <v>0</v>
      </c>
      <c r="D29" s="8">
        <f>COUNTIF('既収載（B~N区分）'!$C$2:$C$291,$B29)</f>
        <v>3</v>
      </c>
      <c r="E29" s="8">
        <f>COUNTIF('基本診療料（A区分）'!$C$2:$C$285,$B29)</f>
        <v>1</v>
      </c>
      <c r="F29" s="8">
        <f>COUNTIF(医薬品!$C$2:$C$220,$B29)</f>
        <v>0</v>
      </c>
      <c r="G29" s="9" t="str">
        <f t="shared" si="0"/>
        <v>○</v>
      </c>
    </row>
    <row r="30" spans="1:7" ht="14.25">
      <c r="A30" s="20">
        <v>220</v>
      </c>
      <c r="B30" s="15" t="s">
        <v>24</v>
      </c>
      <c r="C30" s="16">
        <f>COUNTIF('未収載（B~N区分）'!$C$2:$C$274,$B30)</f>
        <v>0</v>
      </c>
      <c r="D30" s="16">
        <f>COUNTIF('既収載（B~N区分）'!$C$2:$C$291,$B30)</f>
        <v>0</v>
      </c>
      <c r="E30" s="16">
        <f>COUNTIF('基本診療料（A区分）'!$C$2:$C$285,$B30)</f>
        <v>0</v>
      </c>
      <c r="F30" s="16">
        <f>COUNTIF(医薬品!$C$2:$C$220,$B30)</f>
        <v>0</v>
      </c>
      <c r="G30" s="17" t="str">
        <f t="shared" si="0"/>
        <v/>
      </c>
    </row>
    <row r="31" spans="1:7" ht="14.25">
      <c r="A31" s="21">
        <v>221</v>
      </c>
      <c r="B31" s="22" t="s">
        <v>22</v>
      </c>
      <c r="C31" s="8">
        <f>COUNTIF('未収載（B~N区分）'!$C$2:$C$274,$B31)</f>
        <v>1</v>
      </c>
      <c r="D31" s="8">
        <f>COUNTIF('既収載（B~N区分）'!$C$2:$C$291,$B31)</f>
        <v>0</v>
      </c>
      <c r="E31" s="8">
        <f>COUNTIF('基本診療料（A区分）'!$C$2:$C$285,$B31)</f>
        <v>0</v>
      </c>
      <c r="F31" s="8">
        <f>COUNTIF(医薬品!$C$2:$C$220,$B31)</f>
        <v>0</v>
      </c>
      <c r="G31" s="9" t="str">
        <f t="shared" si="0"/>
        <v>○</v>
      </c>
    </row>
    <row r="32" spans="1:7" ht="14.25">
      <c r="A32" s="20">
        <v>222</v>
      </c>
      <c r="B32" s="15" t="s">
        <v>23</v>
      </c>
      <c r="C32" s="16">
        <f>COUNTIF('未収載（B~N区分）'!$C$2:$C$274,$B32)</f>
        <v>0</v>
      </c>
      <c r="D32" s="16">
        <f>COUNTIF('既収載（B~N区分）'!$C$2:$C$291,$B32)</f>
        <v>0</v>
      </c>
      <c r="E32" s="16">
        <f>COUNTIF('基本診療料（A区分）'!$C$2:$C$285,$B32)</f>
        <v>0</v>
      </c>
      <c r="F32" s="16">
        <f>COUNTIF(医薬品!$C$2:$C$220,$B32)</f>
        <v>0</v>
      </c>
      <c r="G32" s="17" t="str">
        <f t="shared" si="0"/>
        <v/>
      </c>
    </row>
    <row r="33" spans="1:7" ht="14.25">
      <c r="A33" s="21">
        <v>223</v>
      </c>
      <c r="B33" s="22" t="s">
        <v>25</v>
      </c>
      <c r="C33" s="8">
        <f>COUNTIF('未収載（B~N区分）'!$C$2:$C$274,$B33)</f>
        <v>0</v>
      </c>
      <c r="D33" s="8">
        <f>COUNTIF('既収載（B~N区分）'!$C$2:$C$291,$B33)</f>
        <v>0</v>
      </c>
      <c r="E33" s="8">
        <f>COUNTIF('基本診療料（A区分）'!$C$2:$C$285,$B33)</f>
        <v>0</v>
      </c>
      <c r="F33" s="8">
        <f>COUNTIF(医薬品!$C$2:$C$220,$B33)</f>
        <v>0</v>
      </c>
      <c r="G33" s="9" t="str">
        <f t="shared" si="0"/>
        <v/>
      </c>
    </row>
    <row r="34" spans="1:7" ht="14.25">
      <c r="A34" s="20">
        <v>224</v>
      </c>
      <c r="B34" s="15" t="s">
        <v>26</v>
      </c>
      <c r="C34" s="16">
        <f>COUNTIF('未収載（B~N区分）'!$C$2:$C$274,$B34)</f>
        <v>1</v>
      </c>
      <c r="D34" s="16">
        <f>COUNTIF('既収載（B~N区分）'!$C$2:$C$291,$B34)</f>
        <v>6</v>
      </c>
      <c r="E34" s="16">
        <f>COUNTIF('基本診療料（A区分）'!$C$2:$C$285,$B34)</f>
        <v>0</v>
      </c>
      <c r="F34" s="16">
        <f>COUNTIF(医薬品!$C$2:$C$220,$B34)</f>
        <v>2</v>
      </c>
      <c r="G34" s="17" t="str">
        <f t="shared" si="0"/>
        <v>○</v>
      </c>
    </row>
    <row r="35" spans="1:7" ht="14.25">
      <c r="A35" s="21">
        <v>225</v>
      </c>
      <c r="B35" s="22" t="s">
        <v>131</v>
      </c>
      <c r="C35" s="8">
        <f>COUNTIF('未収載（B~N区分）'!$C$2:$C$274,$B35)</f>
        <v>0</v>
      </c>
      <c r="D35" s="8">
        <f>COUNTIF('既収載（B~N区分）'!$C$2:$C$291,$B35)</f>
        <v>0</v>
      </c>
      <c r="E35" s="8">
        <f>COUNTIF('基本診療料（A区分）'!$C$2:$C$285,$B35)</f>
        <v>6</v>
      </c>
      <c r="F35" s="8">
        <f>COUNTIF(医薬品!$C$2:$C$220,$B35)</f>
        <v>0</v>
      </c>
      <c r="G35" s="9" t="str">
        <f t="shared" si="0"/>
        <v>○</v>
      </c>
    </row>
    <row r="36" spans="1:7" ht="14.25">
      <c r="A36" s="20">
        <v>226</v>
      </c>
      <c r="B36" s="15" t="s">
        <v>27</v>
      </c>
      <c r="C36" s="16">
        <f>COUNTIF('未収載（B~N区分）'!$C$2:$C$274,$B36)</f>
        <v>0</v>
      </c>
      <c r="D36" s="16">
        <f>COUNTIF('既収載（B~N区分）'!$C$2:$C$291,$B36)</f>
        <v>1</v>
      </c>
      <c r="E36" s="16">
        <f>COUNTIF('基本診療料（A区分）'!$C$2:$C$285,$B36)</f>
        <v>0</v>
      </c>
      <c r="F36" s="16">
        <f>COUNTIF(医薬品!$C$2:$C$220,$B36)</f>
        <v>0</v>
      </c>
      <c r="G36" s="17" t="str">
        <f t="shared" si="0"/>
        <v>○</v>
      </c>
    </row>
    <row r="37" spans="1:7" ht="14.25">
      <c r="A37" s="21">
        <v>227</v>
      </c>
      <c r="B37" s="22" t="s">
        <v>28</v>
      </c>
      <c r="C37" s="8">
        <f>COUNTIF('未収載（B~N区分）'!$C$2:$C$274,$B37)</f>
        <v>2</v>
      </c>
      <c r="D37" s="8">
        <f>COUNTIF('既収載（B~N区分）'!$C$2:$C$291,$B37)</f>
        <v>0</v>
      </c>
      <c r="E37" s="8">
        <f>COUNTIF('基本診療料（A区分）'!$C$2:$C$285,$B37)</f>
        <v>0</v>
      </c>
      <c r="F37" s="8">
        <f>COUNTIF(医薬品!$C$2:$C$220,$B37)</f>
        <v>0</v>
      </c>
      <c r="G37" s="9" t="str">
        <f t="shared" si="0"/>
        <v>○</v>
      </c>
    </row>
    <row r="38" spans="1:7" ht="14.25">
      <c r="A38" s="20">
        <v>228</v>
      </c>
      <c r="B38" s="15" t="s">
        <v>29</v>
      </c>
      <c r="C38" s="16">
        <f>COUNTIF('未収載（B~N区分）'!$C$2:$C$274,$B38)</f>
        <v>1</v>
      </c>
      <c r="D38" s="16">
        <f>COUNTIF('既収載（B~N区分）'!$C$2:$C$291,$B38)</f>
        <v>0</v>
      </c>
      <c r="E38" s="16">
        <f>COUNTIF('基本診療料（A区分）'!$C$2:$C$285,$B38)</f>
        <v>0</v>
      </c>
      <c r="F38" s="16">
        <f>COUNTIF(医薬品!$C$2:$C$220,$B38)</f>
        <v>0</v>
      </c>
      <c r="G38" s="17" t="str">
        <f t="shared" si="0"/>
        <v>○</v>
      </c>
    </row>
    <row r="39" spans="1:7" ht="14.25">
      <c r="A39" s="21">
        <v>229</v>
      </c>
      <c r="B39" s="22" t="s">
        <v>30</v>
      </c>
      <c r="C39" s="8">
        <f>COUNTIF('未収載（B~N区分）'!$C$2:$C$274,$B39)</f>
        <v>4</v>
      </c>
      <c r="D39" s="8">
        <f>COUNTIF('既収載（B~N区分）'!$C$2:$C$291,$B39)</f>
        <v>6</v>
      </c>
      <c r="E39" s="8">
        <f>COUNTIF('基本診療料（A区分）'!$C$2:$C$285,$B39)</f>
        <v>1</v>
      </c>
      <c r="F39" s="8">
        <f>COUNTIF(医薬品!$C$2:$C$220,$B39)</f>
        <v>0</v>
      </c>
      <c r="G39" s="9" t="str">
        <f t="shared" si="0"/>
        <v>○</v>
      </c>
    </row>
    <row r="40" spans="1:7" ht="14.25">
      <c r="A40" s="20">
        <v>230</v>
      </c>
      <c r="B40" s="15" t="s">
        <v>31</v>
      </c>
      <c r="C40" s="16">
        <f>COUNTIF('未収載（B~N区分）'!$C$2:$C$274,$B40)</f>
        <v>0</v>
      </c>
      <c r="D40" s="16">
        <f>COUNTIF('既収載（B~N区分）'!$C$2:$C$291,$B40)</f>
        <v>0</v>
      </c>
      <c r="E40" s="16">
        <f>COUNTIF('基本診療料（A区分）'!$C$2:$C$285,$B40)</f>
        <v>0</v>
      </c>
      <c r="F40" s="16">
        <f>COUNTIF(医薬品!$C$2:$C$220,$B40)</f>
        <v>0</v>
      </c>
      <c r="G40" s="17" t="str">
        <f t="shared" si="0"/>
        <v/>
      </c>
    </row>
    <row r="41" spans="1:7" ht="14.25">
      <c r="A41" s="21">
        <v>231</v>
      </c>
      <c r="B41" s="22" t="s">
        <v>32</v>
      </c>
      <c r="C41" s="8">
        <f>COUNTIF('未収載（B~N区分）'!$C$2:$C$274,$B41)</f>
        <v>3</v>
      </c>
      <c r="D41" s="8">
        <f>COUNTIF('既収載（B~N区分）'!$C$2:$C$291,$B41)</f>
        <v>1</v>
      </c>
      <c r="E41" s="8">
        <f>COUNTIF('基本診療料（A区分）'!$C$2:$C$285,$B41)</f>
        <v>1</v>
      </c>
      <c r="F41" s="8">
        <f>COUNTIF(医薬品!$C$2:$C$220,$B41)</f>
        <v>0</v>
      </c>
      <c r="G41" s="9" t="str">
        <f t="shared" si="0"/>
        <v>○</v>
      </c>
    </row>
    <row r="42" spans="1:7" ht="14.25">
      <c r="A42" s="20">
        <v>232</v>
      </c>
      <c r="B42" s="15" t="s">
        <v>132</v>
      </c>
      <c r="C42" s="16">
        <f>COUNTIF('未収載（B~N区分）'!$C$2:$C$274,$B42)</f>
        <v>0</v>
      </c>
      <c r="D42" s="16">
        <f>COUNTIF('既収載（B~N区分）'!$C$2:$C$291,$B42)</f>
        <v>1</v>
      </c>
      <c r="E42" s="16">
        <f>COUNTIF('基本診療料（A区分）'!$C$2:$C$285,$B42)</f>
        <v>0</v>
      </c>
      <c r="F42" s="16">
        <f>COUNTIF(医薬品!$C$2:$C$220,$B42)</f>
        <v>0</v>
      </c>
      <c r="G42" s="17" t="str">
        <f t="shared" si="0"/>
        <v>○</v>
      </c>
    </row>
    <row r="43" spans="1:7" ht="14.25">
      <c r="A43" s="21">
        <v>233</v>
      </c>
      <c r="B43" s="22" t="s">
        <v>33</v>
      </c>
      <c r="C43" s="8">
        <f>COUNTIF('未収載（B~N区分）'!$C$2:$C$274,$B43)</f>
        <v>0</v>
      </c>
      <c r="D43" s="8">
        <f>COUNTIF('既収載（B~N区分）'!$C$2:$C$291,$B43)</f>
        <v>0</v>
      </c>
      <c r="E43" s="8">
        <f>COUNTIF('基本診療料（A区分）'!$C$2:$C$285,$B43)</f>
        <v>0</v>
      </c>
      <c r="F43" s="8">
        <f>COUNTIF(医薬品!$C$2:$C$220,$B43)</f>
        <v>0</v>
      </c>
      <c r="G43" s="9" t="str">
        <f t="shared" si="0"/>
        <v/>
      </c>
    </row>
    <row r="44" spans="1:7" ht="14.25">
      <c r="A44" s="20">
        <v>234</v>
      </c>
      <c r="B44" s="15" t="s">
        <v>35</v>
      </c>
      <c r="C44" s="16">
        <f>COUNTIF('未収載（B~N区分）'!$C$2:$C$274,$B44)</f>
        <v>1</v>
      </c>
      <c r="D44" s="16">
        <f>COUNTIF('既収載（B~N区分）'!$C$2:$C$291,$B44)</f>
        <v>0</v>
      </c>
      <c r="E44" s="16">
        <f>COUNTIF('基本診療料（A区分）'!$C$2:$C$285,$B44)</f>
        <v>0</v>
      </c>
      <c r="F44" s="16">
        <f>COUNTIF(医薬品!$C$2:$C$220,$B44)</f>
        <v>0</v>
      </c>
      <c r="G44" s="17" t="str">
        <f t="shared" si="0"/>
        <v>○</v>
      </c>
    </row>
    <row r="45" spans="1:7" ht="14.25">
      <c r="A45" s="21">
        <v>235</v>
      </c>
      <c r="B45" s="22" t="s">
        <v>34</v>
      </c>
      <c r="C45" s="8">
        <f>COUNTIF('未収載（B~N区分）'!$C$2:$C$274,$B45)</f>
        <v>2</v>
      </c>
      <c r="D45" s="8">
        <f>COUNTIF('既収載（B~N区分）'!$C$2:$C$291,$B45)</f>
        <v>0</v>
      </c>
      <c r="E45" s="8">
        <f>COUNTIF('基本診療料（A区分）'!$C$2:$C$285,$B45)</f>
        <v>0</v>
      </c>
      <c r="F45" s="8">
        <f>COUNTIF(医薬品!$C$2:$C$220,$B45)</f>
        <v>0</v>
      </c>
      <c r="G45" s="9" t="str">
        <f t="shared" si="0"/>
        <v>○</v>
      </c>
    </row>
    <row r="46" spans="1:7" ht="14.25">
      <c r="A46" s="20">
        <v>236</v>
      </c>
      <c r="B46" s="15" t="s">
        <v>133</v>
      </c>
      <c r="C46" s="16">
        <f>COUNTIF('未収載（B~N区分）'!$C$2:$C$274,$B46)</f>
        <v>3</v>
      </c>
      <c r="D46" s="16">
        <f>COUNTIF('既収載（B~N区分）'!$C$2:$C$291,$B46)</f>
        <v>9</v>
      </c>
      <c r="E46" s="16">
        <f>COUNTIF('基本診療料（A区分）'!$C$2:$C$285,$B46)</f>
        <v>0</v>
      </c>
      <c r="F46" s="16">
        <f>COUNTIF(医薬品!$C$2:$C$220,$B46)</f>
        <v>1</v>
      </c>
      <c r="G46" s="17" t="str">
        <f t="shared" si="0"/>
        <v>○</v>
      </c>
    </row>
    <row r="47" spans="1:7" ht="14.25">
      <c r="A47" s="21">
        <v>237</v>
      </c>
      <c r="B47" s="22" t="s">
        <v>36</v>
      </c>
      <c r="C47" s="8">
        <f>COUNTIF('未収載（B~N区分）'!$C$2:$C$274,$B47)</f>
        <v>0</v>
      </c>
      <c r="D47" s="8">
        <f>COUNTIF('既収載（B~N区分）'!$C$2:$C$291,$B47)</f>
        <v>1</v>
      </c>
      <c r="E47" s="8">
        <f>COUNTIF('基本診療料（A区分）'!$C$2:$C$285,$B47)</f>
        <v>1</v>
      </c>
      <c r="F47" s="8">
        <f>COUNTIF(医薬品!$C$2:$C$220,$B47)</f>
        <v>0</v>
      </c>
      <c r="G47" s="9" t="str">
        <f t="shared" si="0"/>
        <v>○</v>
      </c>
    </row>
    <row r="48" spans="1:7" ht="14.25">
      <c r="A48" s="20">
        <v>238</v>
      </c>
      <c r="B48" s="15" t="s">
        <v>143</v>
      </c>
      <c r="C48" s="16">
        <f>COUNTIF('未収載（B~N区分）'!$C$2:$C$274,$B48)</f>
        <v>0</v>
      </c>
      <c r="D48" s="16">
        <f>COUNTIF('既収載（B~N区分）'!$C$2:$C$291,$B48)</f>
        <v>0</v>
      </c>
      <c r="E48" s="16">
        <f>COUNTIF('基本診療料（A区分）'!$C$2:$C$285,$B48)</f>
        <v>2</v>
      </c>
      <c r="F48" s="16">
        <f>COUNTIF(医薬品!$C$2:$C$220,$B48)</f>
        <v>0</v>
      </c>
      <c r="G48" s="17" t="str">
        <f t="shared" si="0"/>
        <v>○</v>
      </c>
    </row>
    <row r="49" spans="1:7" ht="14.25">
      <c r="A49" s="21">
        <v>239</v>
      </c>
      <c r="B49" s="22" t="s">
        <v>37</v>
      </c>
      <c r="C49" s="8">
        <f>COUNTIF('未収載（B~N区分）'!$C$2:$C$274,$B49)</f>
        <v>0</v>
      </c>
      <c r="D49" s="8">
        <f>COUNTIF('既収載（B~N区分）'!$C$2:$C$291,$B49)</f>
        <v>2</v>
      </c>
      <c r="E49" s="8">
        <f>COUNTIF('基本診療料（A区分）'!$C$2:$C$285,$B49)</f>
        <v>0</v>
      </c>
      <c r="F49" s="8">
        <f>COUNTIF(医薬品!$C$2:$C$220,$B49)</f>
        <v>0</v>
      </c>
      <c r="G49" s="9" t="str">
        <f t="shared" si="0"/>
        <v>○</v>
      </c>
    </row>
    <row r="50" spans="1:7" ht="14.25">
      <c r="A50" s="20">
        <v>240</v>
      </c>
      <c r="B50" s="15" t="s">
        <v>39</v>
      </c>
      <c r="C50" s="16">
        <f>COUNTIF('未収載（B~N区分）'!$C$2:$C$274,$B50)</f>
        <v>1</v>
      </c>
      <c r="D50" s="16">
        <f>COUNTIF('既収載（B~N区分）'!$C$2:$C$291,$B50)</f>
        <v>1</v>
      </c>
      <c r="E50" s="16">
        <f>COUNTIF('基本診療料（A区分）'!$C$2:$C$285,$B50)</f>
        <v>0</v>
      </c>
      <c r="F50" s="16">
        <f>COUNTIF(医薬品!$C$2:$C$220,$B50)</f>
        <v>0</v>
      </c>
      <c r="G50" s="17" t="str">
        <f t="shared" si="0"/>
        <v>○</v>
      </c>
    </row>
    <row r="51" spans="1:7" ht="14.25">
      <c r="A51" s="21">
        <v>241</v>
      </c>
      <c r="B51" s="22" t="s">
        <v>38</v>
      </c>
      <c r="C51" s="8">
        <f>COUNTIF('未収載（B~N区分）'!$C$2:$C$274,$B51)</f>
        <v>0</v>
      </c>
      <c r="D51" s="8">
        <f>COUNTIF('既収載（B~N区分）'!$C$2:$C$291,$B51)</f>
        <v>0</v>
      </c>
      <c r="E51" s="8">
        <f>COUNTIF('基本診療料（A区分）'!$C$2:$C$285,$B51)</f>
        <v>0</v>
      </c>
      <c r="F51" s="8">
        <f>COUNTIF(医薬品!$C$2:$C$220,$B51)</f>
        <v>0</v>
      </c>
      <c r="G51" s="9" t="str">
        <f t="shared" si="0"/>
        <v/>
      </c>
    </row>
    <row r="52" spans="1:7" ht="14.25">
      <c r="A52" s="20">
        <v>242</v>
      </c>
      <c r="B52" s="15" t="s">
        <v>46</v>
      </c>
      <c r="C52" s="16">
        <f>COUNTIF('未収載（B~N区分）'!$C$2:$C$274,$B52)</f>
        <v>1</v>
      </c>
      <c r="D52" s="16">
        <f>COUNTIF('既収載（B~N区分）'!$C$2:$C$291,$B52)</f>
        <v>1</v>
      </c>
      <c r="E52" s="16">
        <f>COUNTIF('基本診療料（A区分）'!$C$2:$C$285,$B52)</f>
        <v>0</v>
      </c>
      <c r="F52" s="16">
        <f>COUNTIF(医薬品!$C$2:$C$220,$B52)</f>
        <v>0</v>
      </c>
      <c r="G52" s="17" t="str">
        <f t="shared" si="0"/>
        <v>○</v>
      </c>
    </row>
    <row r="53" spans="1:7" ht="14.25">
      <c r="A53" s="21">
        <v>243</v>
      </c>
      <c r="B53" s="22" t="s">
        <v>47</v>
      </c>
      <c r="C53" s="8">
        <f>COUNTIF('未収載（B~N区分）'!$C$2:$C$274,$B53)</f>
        <v>0</v>
      </c>
      <c r="D53" s="8">
        <f>COUNTIF('既収載（B~N区分）'!$C$2:$C$291,$B53)</f>
        <v>1</v>
      </c>
      <c r="E53" s="8">
        <f>COUNTIF('基本診療料（A区分）'!$C$2:$C$285,$B53)</f>
        <v>0</v>
      </c>
      <c r="F53" s="8">
        <f>COUNTIF(医薬品!$C$2:$C$220,$B53)</f>
        <v>0</v>
      </c>
      <c r="G53" s="9" t="str">
        <f t="shared" si="0"/>
        <v>○</v>
      </c>
    </row>
    <row r="54" spans="1:7" ht="14.25">
      <c r="A54" s="20">
        <v>244</v>
      </c>
      <c r="B54" s="15" t="s">
        <v>44</v>
      </c>
      <c r="C54" s="16">
        <f>COUNTIF('未収載（B~N区分）'!$C$2:$C$274,$B54)</f>
        <v>0</v>
      </c>
      <c r="D54" s="16">
        <f>COUNTIF('既収載（B~N区分）'!$C$2:$C$291,$B54)</f>
        <v>2</v>
      </c>
      <c r="E54" s="16">
        <f>COUNTIF('基本診療料（A区分）'!$C$2:$C$285,$B54)</f>
        <v>0</v>
      </c>
      <c r="F54" s="16">
        <f>COUNTIF(医薬品!$C$2:$C$220,$B54)</f>
        <v>0</v>
      </c>
      <c r="G54" s="17" t="str">
        <f t="shared" si="0"/>
        <v>○</v>
      </c>
    </row>
    <row r="55" spans="1:7" ht="14.25">
      <c r="A55" s="21">
        <v>245</v>
      </c>
      <c r="B55" s="22" t="s">
        <v>45</v>
      </c>
      <c r="C55" s="8">
        <f>COUNTIF('未収載（B~N区分）'!$C$2:$C$274,$B55)</f>
        <v>1</v>
      </c>
      <c r="D55" s="8">
        <f>COUNTIF('既収載（B~N区分）'!$C$2:$C$291,$B55)</f>
        <v>1</v>
      </c>
      <c r="E55" s="8">
        <f>COUNTIF('基本診療料（A区分）'!$C$2:$C$285,$B55)</f>
        <v>3</v>
      </c>
      <c r="F55" s="8">
        <f>COUNTIF(医薬品!$C$2:$C$220,$B55)</f>
        <v>0</v>
      </c>
      <c r="G55" s="9" t="str">
        <f t="shared" si="0"/>
        <v>○</v>
      </c>
    </row>
    <row r="56" spans="1:7" ht="14.25">
      <c r="A56" s="20">
        <v>246</v>
      </c>
      <c r="B56" s="15" t="s">
        <v>48</v>
      </c>
      <c r="C56" s="16">
        <f>COUNTIF('未収載（B~N区分）'!$C$2:$C$274,$B56)</f>
        <v>1</v>
      </c>
      <c r="D56" s="16">
        <f>COUNTIF('既収載（B~N区分）'!$C$2:$C$291,$B56)</f>
        <v>2</v>
      </c>
      <c r="E56" s="16">
        <f>COUNTIF('基本診療料（A区分）'!$C$2:$C$285,$B56)</f>
        <v>0</v>
      </c>
      <c r="F56" s="16">
        <f>COUNTIF(医薬品!$C$2:$C$220,$B56)</f>
        <v>0</v>
      </c>
      <c r="G56" s="17" t="str">
        <f t="shared" si="0"/>
        <v>○</v>
      </c>
    </row>
    <row r="57" spans="1:7" ht="14.25">
      <c r="A57" s="21">
        <v>247</v>
      </c>
      <c r="B57" s="22" t="s">
        <v>50</v>
      </c>
      <c r="C57" s="8">
        <f>COUNTIF('未収載（B~N区分）'!$C$2:$C$274,$B57)</f>
        <v>0</v>
      </c>
      <c r="D57" s="8">
        <f>COUNTIF('既収載（B~N区分）'!$C$2:$C$291,$B57)</f>
        <v>0</v>
      </c>
      <c r="E57" s="8">
        <f>COUNTIF('基本診療料（A区分）'!$C$2:$C$285,$B57)</f>
        <v>0</v>
      </c>
      <c r="F57" s="8">
        <f>COUNTIF(医薬品!$C$2:$C$220,$B57)</f>
        <v>0</v>
      </c>
      <c r="G57" s="9" t="str">
        <f t="shared" si="0"/>
        <v/>
      </c>
    </row>
    <row r="58" spans="1:7" ht="14.25">
      <c r="A58" s="20">
        <v>248</v>
      </c>
      <c r="B58" s="15" t="s">
        <v>49</v>
      </c>
      <c r="C58" s="16">
        <f>COUNTIF('未収載（B~N区分）'!$C$2:$C$274,$B58)</f>
        <v>0</v>
      </c>
      <c r="D58" s="16">
        <f>COUNTIF('既収載（B~N区分）'!$C$2:$C$291,$B58)</f>
        <v>3</v>
      </c>
      <c r="E58" s="16">
        <f>COUNTIF('基本診療料（A区分）'!$C$2:$C$285,$B58)</f>
        <v>0</v>
      </c>
      <c r="F58" s="16">
        <f>COUNTIF(医薬品!$C$2:$C$220,$B58)</f>
        <v>0</v>
      </c>
      <c r="G58" s="17" t="str">
        <f t="shared" si="0"/>
        <v>○</v>
      </c>
    </row>
    <row r="59" spans="1:7" ht="14.25">
      <c r="A59" s="21">
        <v>249</v>
      </c>
      <c r="B59" s="22" t="s">
        <v>51</v>
      </c>
      <c r="C59" s="8">
        <f>COUNTIF('未収載（B~N区分）'!$C$2:$C$274,$B59)</f>
        <v>1</v>
      </c>
      <c r="D59" s="8">
        <f>COUNTIF('既収載（B~N区分）'!$C$2:$C$291,$B59)</f>
        <v>0</v>
      </c>
      <c r="E59" s="8">
        <f>COUNTIF('基本診療料（A区分）'!$C$2:$C$285,$B59)</f>
        <v>0</v>
      </c>
      <c r="F59" s="8">
        <f>COUNTIF(医薬品!$C$2:$C$220,$B59)</f>
        <v>0</v>
      </c>
      <c r="G59" s="9" t="str">
        <f t="shared" si="0"/>
        <v>○</v>
      </c>
    </row>
    <row r="60" spans="1:7" ht="14.25">
      <c r="A60" s="20">
        <v>250</v>
      </c>
      <c r="B60" s="15" t="s">
        <v>52</v>
      </c>
      <c r="C60" s="16">
        <f>COUNTIF('未収載（B~N区分）'!$C$2:$C$274,$B60)</f>
        <v>3</v>
      </c>
      <c r="D60" s="16">
        <f>COUNTIF('既収載（B~N区分）'!$C$2:$C$291,$B60)</f>
        <v>3</v>
      </c>
      <c r="E60" s="16">
        <f>COUNTIF('基本診療料（A区分）'!$C$2:$C$285,$B60)</f>
        <v>0</v>
      </c>
      <c r="F60" s="16">
        <f>COUNTIF(医薬品!$C$2:$C$220,$B60)</f>
        <v>0</v>
      </c>
      <c r="G60" s="17" t="str">
        <f t="shared" si="0"/>
        <v>○</v>
      </c>
    </row>
    <row r="61" spans="1:7" ht="14.25">
      <c r="A61" s="21">
        <v>251</v>
      </c>
      <c r="B61" s="22" t="s">
        <v>53</v>
      </c>
      <c r="C61" s="8">
        <f>COUNTIF('未収載（B~N区分）'!$C$2:$C$274,$B61)</f>
        <v>1</v>
      </c>
      <c r="D61" s="8">
        <f>COUNTIF('既収載（B~N区分）'!$C$2:$C$291,$B61)</f>
        <v>0</v>
      </c>
      <c r="E61" s="8">
        <f>COUNTIF('基本診療料（A区分）'!$C$2:$C$285,$B61)</f>
        <v>0</v>
      </c>
      <c r="F61" s="8">
        <f>COUNTIF(医薬品!$C$2:$C$220,$B61)</f>
        <v>0</v>
      </c>
      <c r="G61" s="9" t="str">
        <f t="shared" si="0"/>
        <v>○</v>
      </c>
    </row>
    <row r="62" spans="1:7" ht="14.25">
      <c r="A62" s="20">
        <v>252</v>
      </c>
      <c r="B62" s="15" t="s">
        <v>54</v>
      </c>
      <c r="C62" s="16">
        <f>COUNTIF('未収載（B~N区分）'!$C$2:$C$274,$B62)</f>
        <v>0</v>
      </c>
      <c r="D62" s="16">
        <f>COUNTIF('既収載（B~N区分）'!$C$2:$C$291,$B62)</f>
        <v>1</v>
      </c>
      <c r="E62" s="16">
        <f>COUNTIF('基本診療料（A区分）'!$C$2:$C$285,$B62)</f>
        <v>0</v>
      </c>
      <c r="F62" s="16">
        <f>COUNTIF(医薬品!$C$2:$C$220,$B62)</f>
        <v>0</v>
      </c>
      <c r="G62" s="17" t="str">
        <f t="shared" si="0"/>
        <v>○</v>
      </c>
    </row>
    <row r="63" spans="1:7" ht="14.25">
      <c r="A63" s="21">
        <v>253</v>
      </c>
      <c r="B63" s="22" t="s">
        <v>55</v>
      </c>
      <c r="C63" s="8">
        <f>COUNTIF('未収載（B~N区分）'!$C$2:$C$274,$B63)</f>
        <v>0</v>
      </c>
      <c r="D63" s="8">
        <f>COUNTIF('既収載（B~N区分）'!$C$2:$C$291,$B63)</f>
        <v>2</v>
      </c>
      <c r="E63" s="8">
        <f>COUNTIF('基本診療料（A区分）'!$C$2:$C$285,$B63)</f>
        <v>0</v>
      </c>
      <c r="F63" s="8">
        <f>COUNTIF(医薬品!$C$2:$C$220,$B63)</f>
        <v>1</v>
      </c>
      <c r="G63" s="9" t="str">
        <f t="shared" si="0"/>
        <v>○</v>
      </c>
    </row>
    <row r="64" spans="1:7" ht="14.25">
      <c r="A64" s="20">
        <v>254</v>
      </c>
      <c r="B64" s="15" t="s">
        <v>56</v>
      </c>
      <c r="C64" s="16">
        <f>COUNTIF('未収載（B~N区分）'!$C$2:$C$274,$B64)</f>
        <v>2</v>
      </c>
      <c r="D64" s="16">
        <f>COUNTIF('既収載（B~N区分）'!$C$2:$C$291,$B64)</f>
        <v>3</v>
      </c>
      <c r="E64" s="16">
        <f>COUNTIF('基本診療料（A区分）'!$C$2:$C$285,$B64)</f>
        <v>0</v>
      </c>
      <c r="F64" s="16">
        <f>COUNTIF(医薬品!$C$2:$C$220,$B64)</f>
        <v>0</v>
      </c>
      <c r="G64" s="17" t="str">
        <f t="shared" si="0"/>
        <v>○</v>
      </c>
    </row>
    <row r="65" spans="1:7" ht="14.25">
      <c r="A65" s="21">
        <v>255</v>
      </c>
      <c r="B65" s="22" t="s">
        <v>57</v>
      </c>
      <c r="C65" s="8">
        <f>COUNTIF('未収載（B~N区分）'!$C$2:$C$274,$B65)</f>
        <v>0</v>
      </c>
      <c r="D65" s="8">
        <f>COUNTIF('既収載（B~N区分）'!$C$2:$C$291,$B65)</f>
        <v>2</v>
      </c>
      <c r="E65" s="8">
        <f>COUNTIF('基本診療料（A区分）'!$C$2:$C$285,$B65)</f>
        <v>0</v>
      </c>
      <c r="F65" s="8">
        <f>COUNTIF(医薬品!$C$2:$C$220,$B65)</f>
        <v>0</v>
      </c>
      <c r="G65" s="9" t="str">
        <f t="shared" si="0"/>
        <v>○</v>
      </c>
    </row>
    <row r="66" spans="1:7" ht="14.25">
      <c r="A66" s="20">
        <v>256</v>
      </c>
      <c r="B66" s="15" t="s">
        <v>58</v>
      </c>
      <c r="C66" s="16">
        <f>COUNTIF('未収載（B~N区分）'!$C$2:$C$274,$B66)</f>
        <v>0</v>
      </c>
      <c r="D66" s="16">
        <f>COUNTIF('既収載（B~N区分）'!$C$2:$C$291,$B66)</f>
        <v>0</v>
      </c>
      <c r="E66" s="16">
        <f>COUNTIF('基本診療料（A区分）'!$C$2:$C$285,$B66)</f>
        <v>0</v>
      </c>
      <c r="F66" s="16">
        <f>COUNTIF(医薬品!$C$2:$C$220,$B66)</f>
        <v>1</v>
      </c>
      <c r="G66" s="17" t="str">
        <f t="shared" si="0"/>
        <v>○</v>
      </c>
    </row>
    <row r="67" spans="1:7" ht="14.25">
      <c r="A67" s="21">
        <v>257</v>
      </c>
      <c r="B67" s="22" t="s">
        <v>61</v>
      </c>
      <c r="C67" s="8">
        <f>COUNTIF('未収載（B~N区分）'!$C$2:$C$274,$B67)</f>
        <v>4</v>
      </c>
      <c r="D67" s="8">
        <f>COUNTIF('既収載（B~N区分）'!$C$2:$C$291,$B67)</f>
        <v>1</v>
      </c>
      <c r="E67" s="8">
        <f>COUNTIF('基本診療料（A区分）'!$C$2:$C$285,$B67)</f>
        <v>0</v>
      </c>
      <c r="F67" s="8">
        <f>COUNTIF(医薬品!$C$2:$C$220,$B67)</f>
        <v>0</v>
      </c>
      <c r="G67" s="9" t="str">
        <f t="shared" si="0"/>
        <v>○</v>
      </c>
    </row>
    <row r="68" spans="1:7" ht="14.25">
      <c r="A68" s="20">
        <v>258</v>
      </c>
      <c r="B68" s="15" t="s">
        <v>62</v>
      </c>
      <c r="C68" s="16">
        <f>COUNTIF('未収載（B~N区分）'!$C$2:$C$274,$B68)</f>
        <v>4</v>
      </c>
      <c r="D68" s="16">
        <f>COUNTIF('既収載（B~N区分）'!$C$2:$C$291,$B68)</f>
        <v>5</v>
      </c>
      <c r="E68" s="16">
        <f>COUNTIF('基本診療料（A区分）'!$C$2:$C$285,$B68)</f>
        <v>0</v>
      </c>
      <c r="F68" s="16">
        <f>COUNTIF(医薬品!$C$2:$C$220,$B68)</f>
        <v>1</v>
      </c>
      <c r="G68" s="17" t="str">
        <f t="shared" si="0"/>
        <v>○</v>
      </c>
    </row>
    <row r="69" spans="1:7" ht="14.25">
      <c r="A69" s="21">
        <v>259</v>
      </c>
      <c r="B69" s="22" t="s">
        <v>63</v>
      </c>
      <c r="C69" s="8">
        <f>COUNTIF('未収載（B~N区分）'!$C$2:$C$274,$B69)</f>
        <v>1</v>
      </c>
      <c r="D69" s="8">
        <f>COUNTIF('既収載（B~N区分）'!$C$2:$C$291,$B69)</f>
        <v>3</v>
      </c>
      <c r="E69" s="8">
        <f>COUNTIF('基本診療料（A区分）'!$C$2:$C$285,$B69)</f>
        <v>0</v>
      </c>
      <c r="F69" s="8">
        <f>COUNTIF(医薬品!$C$2:$C$220,$B69)</f>
        <v>0</v>
      </c>
      <c r="G69" s="9" t="str">
        <f t="shared" si="0"/>
        <v>○</v>
      </c>
    </row>
    <row r="70" spans="1:7" ht="14.25">
      <c r="A70" s="20">
        <v>260</v>
      </c>
      <c r="B70" s="15" t="s">
        <v>64</v>
      </c>
      <c r="C70" s="16">
        <f>COUNTIF('未収載（B~N区分）'!$C$2:$C$274,$B70)</f>
        <v>1</v>
      </c>
      <c r="D70" s="16">
        <f>COUNTIF('既収載（B~N区分）'!$C$2:$C$291,$B70)</f>
        <v>1</v>
      </c>
      <c r="E70" s="16">
        <f>COUNTIF('基本診療料（A区分）'!$C$2:$C$285,$B70)</f>
        <v>0</v>
      </c>
      <c r="F70" s="16">
        <f>COUNTIF(医薬品!$C$2:$C$220,$B70)</f>
        <v>0</v>
      </c>
      <c r="G70" s="17" t="str">
        <f t="shared" si="0"/>
        <v>○</v>
      </c>
    </row>
    <row r="71" spans="1:7" ht="14.25">
      <c r="A71" s="21">
        <v>261</v>
      </c>
      <c r="B71" s="22" t="s">
        <v>70</v>
      </c>
      <c r="C71" s="8">
        <f>COUNTIF('未収載（B~N区分）'!$C$2:$C$274,$B71)</f>
        <v>0</v>
      </c>
      <c r="D71" s="8">
        <f>COUNTIF('既収載（B~N区分）'!$C$2:$C$291,$B71)</f>
        <v>3</v>
      </c>
      <c r="E71" s="8">
        <f>COUNTIF('基本診療料（A区分）'!$C$2:$C$285,$B71)</f>
        <v>0</v>
      </c>
      <c r="F71" s="8">
        <f>COUNTIF(医薬品!$C$2:$C$220,$B71)</f>
        <v>0</v>
      </c>
      <c r="G71" s="9" t="str">
        <f t="shared" si="0"/>
        <v>○</v>
      </c>
    </row>
    <row r="72" spans="1:7" ht="14.25">
      <c r="A72" s="20">
        <v>262</v>
      </c>
      <c r="B72" s="15" t="s">
        <v>65</v>
      </c>
      <c r="C72" s="16">
        <f>COUNTIF('未収載（B~N区分）'!$C$2:$C$274,$B72)</f>
        <v>0</v>
      </c>
      <c r="D72" s="16">
        <f>COUNTIF('既収載（B~N区分）'!$C$2:$C$291,$B72)</f>
        <v>5</v>
      </c>
      <c r="E72" s="16">
        <f>COUNTIF('基本診療料（A区分）'!$C$2:$C$285,$B72)</f>
        <v>0</v>
      </c>
      <c r="F72" s="16">
        <f>COUNTIF(医薬品!$C$2:$C$220,$B72)</f>
        <v>0</v>
      </c>
      <c r="G72" s="17" t="str">
        <f t="shared" si="0"/>
        <v>○</v>
      </c>
    </row>
    <row r="73" spans="1:7" ht="14.25">
      <c r="A73" s="21">
        <v>263</v>
      </c>
      <c r="B73" s="22" t="s">
        <v>66</v>
      </c>
      <c r="C73" s="8">
        <f>COUNTIF('未収載（B~N区分）'!$C$2:$C$274,$B73)</f>
        <v>0</v>
      </c>
      <c r="D73" s="8">
        <f>COUNTIF('既収載（B~N区分）'!$C$2:$C$291,$B73)</f>
        <v>0</v>
      </c>
      <c r="E73" s="8">
        <f>COUNTIF('基本診療料（A区分）'!$C$2:$C$285,$B73)</f>
        <v>1</v>
      </c>
      <c r="F73" s="8">
        <f>COUNTIF(医薬品!$C$2:$C$220,$B73)</f>
        <v>0</v>
      </c>
      <c r="G73" s="9" t="str">
        <f t="shared" si="0"/>
        <v>○</v>
      </c>
    </row>
    <row r="74" spans="1:7" ht="14.25">
      <c r="A74" s="20">
        <v>264</v>
      </c>
      <c r="B74" s="15" t="s">
        <v>67</v>
      </c>
      <c r="C74" s="16">
        <f>COUNTIF('未収載（B~N区分）'!$C$2:$C$274,$B74)</f>
        <v>0</v>
      </c>
      <c r="D74" s="16">
        <f>COUNTIF('既収載（B~N区分）'!$C$2:$C$291,$B74)</f>
        <v>0</v>
      </c>
      <c r="E74" s="16">
        <f>COUNTIF('基本診療料（A区分）'!$C$2:$C$285,$B74)</f>
        <v>0</v>
      </c>
      <c r="F74" s="16">
        <f>COUNTIF(医薬品!$C$2:$C$220,$B74)</f>
        <v>0</v>
      </c>
      <c r="G74" s="17" t="str">
        <f t="shared" si="0"/>
        <v/>
      </c>
    </row>
    <row r="75" spans="1:7" ht="14.25">
      <c r="A75" s="21">
        <v>265</v>
      </c>
      <c r="B75" s="22" t="s">
        <v>68</v>
      </c>
      <c r="C75" s="8">
        <f>COUNTIF('未収載（B~N区分）'!$C$2:$C$274,$B75)</f>
        <v>0</v>
      </c>
      <c r="D75" s="8">
        <f>COUNTIF('既収載（B~N区分）'!$C$2:$C$291,$B75)</f>
        <v>0</v>
      </c>
      <c r="E75" s="8">
        <f>COUNTIF('基本診療料（A区分）'!$C$2:$C$285,$B75)</f>
        <v>0</v>
      </c>
      <c r="F75" s="8">
        <f>COUNTIF(医薬品!$C$2:$C$220,$B75)</f>
        <v>0</v>
      </c>
      <c r="G75" s="9" t="str">
        <f t="shared" si="0"/>
        <v/>
      </c>
    </row>
    <row r="76" spans="1:7" ht="14.25">
      <c r="A76" s="20">
        <v>266</v>
      </c>
      <c r="B76" s="15" t="s">
        <v>69</v>
      </c>
      <c r="C76" s="16">
        <f>COUNTIF('未収載（B~N区分）'!$C$2:$C$274,$B76)</f>
        <v>3</v>
      </c>
      <c r="D76" s="16">
        <f>COUNTIF('既収載（B~N区分）'!$C$2:$C$291,$B76)</f>
        <v>5</v>
      </c>
      <c r="E76" s="16">
        <f>COUNTIF('基本診療料（A区分）'!$C$2:$C$285,$B76)</f>
        <v>0</v>
      </c>
      <c r="F76" s="16">
        <f>COUNTIF(医薬品!$C$2:$C$220,$B76)</f>
        <v>0</v>
      </c>
      <c r="G76" s="17" t="str">
        <f t="shared" si="0"/>
        <v>○</v>
      </c>
    </row>
    <row r="77" spans="1:7" ht="14.25">
      <c r="A77" s="21">
        <v>267</v>
      </c>
      <c r="B77" s="22" t="s">
        <v>71</v>
      </c>
      <c r="C77" s="8">
        <f>COUNTIF('未収載（B~N区分）'!$C$2:$C$274,$B77)</f>
        <v>1</v>
      </c>
      <c r="D77" s="8">
        <f>COUNTIF('既収載（B~N区分）'!$C$2:$C$291,$B77)</f>
        <v>0</v>
      </c>
      <c r="E77" s="8">
        <f>COUNTIF('基本診療料（A区分）'!$C$2:$C$285,$B77)</f>
        <v>1</v>
      </c>
      <c r="F77" s="8">
        <f>COUNTIF(医薬品!$C$2:$C$220,$B77)</f>
        <v>1</v>
      </c>
      <c r="G77" s="9" t="str">
        <f t="shared" si="0"/>
        <v>○</v>
      </c>
    </row>
    <row r="78" spans="1:7" ht="14.25">
      <c r="A78" s="20">
        <v>268</v>
      </c>
      <c r="B78" s="15" t="s">
        <v>72</v>
      </c>
      <c r="C78" s="16">
        <f>COUNTIF('未収載（B~N区分）'!$C$2:$C$274,$B78)</f>
        <v>0</v>
      </c>
      <c r="D78" s="16">
        <f>COUNTIF('既収載（B~N区分）'!$C$2:$C$291,$B78)</f>
        <v>1</v>
      </c>
      <c r="E78" s="16">
        <f>COUNTIF('基本診療料（A区分）'!$C$2:$C$285,$B78)</f>
        <v>2</v>
      </c>
      <c r="F78" s="16">
        <f>COUNTIF(医薬品!$C$2:$C$220,$B78)</f>
        <v>0</v>
      </c>
      <c r="G78" s="17" t="str">
        <f t="shared" ref="G78:G141" si="1">IF(SUM(C78:F78)&gt;0,"○","")</f>
        <v>○</v>
      </c>
    </row>
    <row r="79" spans="1:7" ht="14.25">
      <c r="A79" s="21">
        <v>269</v>
      </c>
      <c r="B79" s="22" t="s">
        <v>40</v>
      </c>
      <c r="C79" s="8">
        <f>COUNTIF('未収載（B~N区分）'!$C$2:$C$274,$B79)</f>
        <v>1</v>
      </c>
      <c r="D79" s="8">
        <f>COUNTIF('既収載（B~N区分）'!$C$2:$C$291,$B79)</f>
        <v>0</v>
      </c>
      <c r="E79" s="8">
        <f>COUNTIF('基本診療料（A区分）'!$C$2:$C$285,$B79)</f>
        <v>0</v>
      </c>
      <c r="F79" s="8">
        <f>COUNTIF(医薬品!$C$2:$C$220,$B79)</f>
        <v>0</v>
      </c>
      <c r="G79" s="9" t="str">
        <f t="shared" si="1"/>
        <v>○</v>
      </c>
    </row>
    <row r="80" spans="1:7" ht="14.25">
      <c r="A80" s="20">
        <v>270</v>
      </c>
      <c r="B80" s="15" t="s">
        <v>41</v>
      </c>
      <c r="C80" s="16">
        <f>COUNTIF('未収載（B~N区分）'!$C$2:$C$274,$B80)</f>
        <v>2</v>
      </c>
      <c r="D80" s="16">
        <f>COUNTIF('既収載（B~N区分）'!$C$2:$C$291,$B80)</f>
        <v>3</v>
      </c>
      <c r="E80" s="16">
        <f>COUNTIF('基本診療料（A区分）'!$C$2:$C$285,$B80)</f>
        <v>0</v>
      </c>
      <c r="F80" s="16">
        <f>COUNTIF(医薬品!$C$2:$C$220,$B80)</f>
        <v>0</v>
      </c>
      <c r="G80" s="17" t="str">
        <f t="shared" si="1"/>
        <v>○</v>
      </c>
    </row>
    <row r="81" spans="1:7" ht="14.25">
      <c r="A81" s="21">
        <v>271</v>
      </c>
      <c r="B81" s="22" t="s">
        <v>134</v>
      </c>
      <c r="C81" s="8">
        <f>COUNTIF('未収載（B~N区分）'!$C$2:$C$274,$B81)</f>
        <v>3</v>
      </c>
      <c r="D81" s="8">
        <f>COUNTIF('既収載（B~N区分）'!$C$2:$C$291,$B81)</f>
        <v>2</v>
      </c>
      <c r="E81" s="8">
        <f>COUNTIF('基本診療料（A区分）'!$C$2:$C$285,$B81)</f>
        <v>0</v>
      </c>
      <c r="F81" s="8">
        <f>COUNTIF(医薬品!$C$2:$C$220,$B81)</f>
        <v>0</v>
      </c>
      <c r="G81" s="9" t="str">
        <f t="shared" si="1"/>
        <v>○</v>
      </c>
    </row>
    <row r="82" spans="1:7" ht="14.25">
      <c r="A82" s="20">
        <v>272</v>
      </c>
      <c r="B82" s="15" t="s">
        <v>42</v>
      </c>
      <c r="C82" s="16">
        <f>COUNTIF('未収載（B~N区分）'!$C$2:$C$274,$B82)</f>
        <v>1</v>
      </c>
      <c r="D82" s="16">
        <f>COUNTIF('既収載（B~N区分）'!$C$2:$C$291,$B82)</f>
        <v>0</v>
      </c>
      <c r="E82" s="16">
        <f>COUNTIF('基本診療料（A区分）'!$C$2:$C$285,$B82)</f>
        <v>0</v>
      </c>
      <c r="F82" s="16">
        <f>COUNTIF(医薬品!$C$2:$C$220,$B82)</f>
        <v>0</v>
      </c>
      <c r="G82" s="17" t="str">
        <f t="shared" si="1"/>
        <v>○</v>
      </c>
    </row>
    <row r="83" spans="1:7" ht="14.25">
      <c r="A83" s="21">
        <v>273</v>
      </c>
      <c r="B83" s="22" t="s">
        <v>59</v>
      </c>
      <c r="C83" s="8">
        <f>COUNTIF('未収載（B~N区分）'!$C$2:$C$274,$B83)</f>
        <v>0</v>
      </c>
      <c r="D83" s="8">
        <f>COUNTIF('既収載（B~N区分）'!$C$2:$C$291,$B83)</f>
        <v>0</v>
      </c>
      <c r="E83" s="8">
        <f>COUNTIF('基本診療料（A区分）'!$C$2:$C$285,$B83)</f>
        <v>0</v>
      </c>
      <c r="F83" s="8">
        <f>COUNTIF(医薬品!$C$2:$C$220,$B83)</f>
        <v>0</v>
      </c>
      <c r="G83" s="9" t="str">
        <f t="shared" si="1"/>
        <v/>
      </c>
    </row>
    <row r="84" spans="1:7" ht="14.25">
      <c r="A84" s="20">
        <v>274</v>
      </c>
      <c r="B84" s="15" t="s">
        <v>60</v>
      </c>
      <c r="C84" s="16">
        <f>COUNTIF('未収載（B~N区分）'!$C$2:$C$274,$B84)</f>
        <v>1</v>
      </c>
      <c r="D84" s="16">
        <f>COUNTIF('既収載（B~N区分）'!$C$2:$C$291,$B84)</f>
        <v>0</v>
      </c>
      <c r="E84" s="16">
        <f>COUNTIF('基本診療料（A区分）'!$C$2:$C$285,$B84)</f>
        <v>0</v>
      </c>
      <c r="F84" s="16">
        <f>COUNTIF(医薬品!$C$2:$C$220,$B84)</f>
        <v>0</v>
      </c>
      <c r="G84" s="17" t="str">
        <f t="shared" si="1"/>
        <v>○</v>
      </c>
    </row>
    <row r="85" spans="1:7" ht="14.25">
      <c r="A85" s="21">
        <v>275</v>
      </c>
      <c r="B85" s="22" t="s">
        <v>43</v>
      </c>
      <c r="C85" s="8">
        <f>COUNTIF('未収載（B~N区分）'!$C$2:$C$274,$B85)</f>
        <v>0</v>
      </c>
      <c r="D85" s="8">
        <f>COUNTIF('既収載（B~N区分）'!$C$2:$C$291,$B85)</f>
        <v>0</v>
      </c>
      <c r="E85" s="8">
        <f>COUNTIF('基本診療料（A区分）'!$C$2:$C$285,$B85)</f>
        <v>0</v>
      </c>
      <c r="F85" s="8">
        <f>COUNTIF(医薬品!$C$2:$C$220,$B85)</f>
        <v>0</v>
      </c>
      <c r="G85" s="9" t="str">
        <f t="shared" si="1"/>
        <v/>
      </c>
    </row>
    <row r="86" spans="1:7" ht="14.25">
      <c r="A86" s="20">
        <v>276</v>
      </c>
      <c r="B86" s="15" t="s">
        <v>73</v>
      </c>
      <c r="C86" s="16">
        <f>COUNTIF('未収載（B~N区分）'!$C$2:$C$274,$B86)</f>
        <v>1</v>
      </c>
      <c r="D86" s="16">
        <f>COUNTIF('既収載（B~N区分）'!$C$2:$C$291,$B86)</f>
        <v>3</v>
      </c>
      <c r="E86" s="16">
        <f>COUNTIF('基本診療料（A区分）'!$C$2:$C$285,$B86)</f>
        <v>0</v>
      </c>
      <c r="F86" s="16">
        <f>COUNTIF(医薬品!$C$2:$C$220,$B86)</f>
        <v>1</v>
      </c>
      <c r="G86" s="17" t="str">
        <f t="shared" si="1"/>
        <v>○</v>
      </c>
    </row>
    <row r="87" spans="1:7" ht="14.25">
      <c r="A87" s="21">
        <v>277</v>
      </c>
      <c r="B87" s="22" t="s">
        <v>74</v>
      </c>
      <c r="C87" s="8">
        <f>COUNTIF('未収載（B~N区分）'!$C$2:$C$274,$B87)</f>
        <v>1</v>
      </c>
      <c r="D87" s="8">
        <f>COUNTIF('既収載（B~N区分）'!$C$2:$C$291,$B87)</f>
        <v>0</v>
      </c>
      <c r="E87" s="8">
        <f>COUNTIF('基本診療料（A区分）'!$C$2:$C$285,$B87)</f>
        <v>1</v>
      </c>
      <c r="F87" s="8">
        <f>COUNTIF(医薬品!$C$2:$C$220,$B87)</f>
        <v>0</v>
      </c>
      <c r="G87" s="9" t="str">
        <f t="shared" si="1"/>
        <v>○</v>
      </c>
    </row>
    <row r="88" spans="1:7" ht="14.25">
      <c r="A88" s="20">
        <v>278</v>
      </c>
      <c r="B88" s="15" t="s">
        <v>75</v>
      </c>
      <c r="C88" s="16">
        <f>COUNTIF('未収載（B~N区分）'!$C$2:$C$274,$B88)</f>
        <v>2</v>
      </c>
      <c r="D88" s="16">
        <f>COUNTIF('既収載（B~N区分）'!$C$2:$C$291,$B88)</f>
        <v>7</v>
      </c>
      <c r="E88" s="16">
        <f>COUNTIF('基本診療料（A区分）'!$C$2:$C$285,$B88)</f>
        <v>0</v>
      </c>
      <c r="F88" s="16">
        <f>COUNTIF(医薬品!$C$2:$C$220,$B88)</f>
        <v>1</v>
      </c>
      <c r="G88" s="17" t="str">
        <f t="shared" si="1"/>
        <v>○</v>
      </c>
    </row>
    <row r="89" spans="1:7" ht="14.25">
      <c r="A89" s="21">
        <v>279</v>
      </c>
      <c r="B89" s="22" t="s">
        <v>77</v>
      </c>
      <c r="C89" s="8">
        <f>COUNTIF('未収載（B~N区分）'!$C$2:$C$274,$B89)</f>
        <v>0</v>
      </c>
      <c r="D89" s="8">
        <f>COUNTIF('既収載（B~N区分）'!$C$2:$C$291,$B89)</f>
        <v>0</v>
      </c>
      <c r="E89" s="8">
        <f>COUNTIF('基本診療料（A区分）'!$C$2:$C$285,$B89)</f>
        <v>0</v>
      </c>
      <c r="F89" s="8">
        <f>COUNTIF(医薬品!$C$2:$C$220,$B89)</f>
        <v>0</v>
      </c>
      <c r="G89" s="9" t="str">
        <f t="shared" si="1"/>
        <v/>
      </c>
    </row>
    <row r="90" spans="1:7" ht="14.25">
      <c r="A90" s="20">
        <v>280</v>
      </c>
      <c r="B90" s="15" t="s">
        <v>76</v>
      </c>
      <c r="C90" s="16">
        <f>COUNTIF('未収載（B~N区分）'!$C$2:$C$274,$B90)</f>
        <v>2</v>
      </c>
      <c r="D90" s="16">
        <f>COUNTIF('既収載（B~N区分）'!$C$2:$C$291,$B90)</f>
        <v>2</v>
      </c>
      <c r="E90" s="16">
        <f>COUNTIF('基本診療料（A区分）'!$C$2:$C$285,$B90)</f>
        <v>0</v>
      </c>
      <c r="F90" s="16">
        <f>COUNTIF(医薬品!$C$2:$C$220,$B90)</f>
        <v>0</v>
      </c>
      <c r="G90" s="17" t="str">
        <f t="shared" si="1"/>
        <v>○</v>
      </c>
    </row>
    <row r="91" spans="1:7" ht="14.25">
      <c r="A91" s="21">
        <v>281</v>
      </c>
      <c r="B91" s="22" t="s">
        <v>78</v>
      </c>
      <c r="C91" s="8">
        <f>COUNTIF('未収載（B~N区分）'!$C$2:$C$274,$B91)</f>
        <v>1</v>
      </c>
      <c r="D91" s="8">
        <f>COUNTIF('既収載（B~N区分）'!$C$2:$C$291,$B91)</f>
        <v>5</v>
      </c>
      <c r="E91" s="8">
        <f>COUNTIF('基本診療料（A区分）'!$C$2:$C$285,$B91)</f>
        <v>0</v>
      </c>
      <c r="F91" s="8">
        <f>COUNTIF(医薬品!$C$2:$C$220,$B91)</f>
        <v>0</v>
      </c>
      <c r="G91" s="9" t="str">
        <f t="shared" si="1"/>
        <v>○</v>
      </c>
    </row>
    <row r="92" spans="1:7" ht="14.25">
      <c r="A92" s="20">
        <v>282</v>
      </c>
      <c r="B92" s="15" t="s">
        <v>79</v>
      </c>
      <c r="C92" s="16">
        <f>COUNTIF('未収載（B~N区分）'!$C$2:$C$274,$B92)</f>
        <v>0</v>
      </c>
      <c r="D92" s="16">
        <f>COUNTIF('既収載（B~N区分）'!$C$2:$C$291,$B92)</f>
        <v>0</v>
      </c>
      <c r="E92" s="16">
        <f>COUNTIF('基本診療料（A区分）'!$C$2:$C$285,$B92)</f>
        <v>1</v>
      </c>
      <c r="F92" s="16">
        <f>COUNTIF(医薬品!$C$2:$C$220,$B92)</f>
        <v>0</v>
      </c>
      <c r="G92" s="17" t="str">
        <f t="shared" si="1"/>
        <v>○</v>
      </c>
    </row>
    <row r="93" spans="1:7" ht="14.25">
      <c r="A93" s="21">
        <v>283</v>
      </c>
      <c r="B93" s="22" t="s">
        <v>80</v>
      </c>
      <c r="C93" s="8">
        <f>COUNTIF('未収載（B~N区分）'!$C$2:$C$274,$B93)</f>
        <v>2</v>
      </c>
      <c r="D93" s="8">
        <f>COUNTIF('既収載（B~N区分）'!$C$2:$C$291,$B93)</f>
        <v>0</v>
      </c>
      <c r="E93" s="8">
        <f>COUNTIF('基本診療料（A区分）'!$C$2:$C$285,$B93)</f>
        <v>0</v>
      </c>
      <c r="F93" s="8">
        <f>COUNTIF(医薬品!$C$2:$C$220,$B93)</f>
        <v>0</v>
      </c>
      <c r="G93" s="9" t="str">
        <f t="shared" si="1"/>
        <v>○</v>
      </c>
    </row>
    <row r="94" spans="1:7" ht="14.25">
      <c r="A94" s="20">
        <v>284</v>
      </c>
      <c r="B94" s="15" t="s">
        <v>81</v>
      </c>
      <c r="C94" s="16">
        <f>COUNTIF('未収載（B~N区分）'!$C$2:$C$274,$B94)</f>
        <v>2</v>
      </c>
      <c r="D94" s="16">
        <f>COUNTIF('既収載（B~N区分）'!$C$2:$C$291,$B94)</f>
        <v>12</v>
      </c>
      <c r="E94" s="16">
        <f>COUNTIF('基本診療料（A区分）'!$C$2:$C$285,$B94)</f>
        <v>6</v>
      </c>
      <c r="F94" s="16">
        <f>COUNTIF(医薬品!$C$2:$C$220,$B94)</f>
        <v>0</v>
      </c>
      <c r="G94" s="17" t="str">
        <f t="shared" si="1"/>
        <v>○</v>
      </c>
    </row>
    <row r="95" spans="1:7" ht="14.25">
      <c r="A95" s="21">
        <v>285</v>
      </c>
      <c r="B95" s="22" t="s">
        <v>82</v>
      </c>
      <c r="C95" s="8">
        <f>COUNTIF('未収載（B~N区分）'!$C$2:$C$274,$B95)</f>
        <v>6</v>
      </c>
      <c r="D95" s="8">
        <f>COUNTIF('既収載（B~N区分）'!$C$2:$C$291,$B95)</f>
        <v>8</v>
      </c>
      <c r="E95" s="8">
        <f>COUNTIF('基本診療料（A区分）'!$C$2:$C$285,$B95)</f>
        <v>10</v>
      </c>
      <c r="F95" s="8">
        <f>COUNTIF(医薬品!$C$2:$C$220,$B95)</f>
        <v>0</v>
      </c>
      <c r="G95" s="9" t="str">
        <f t="shared" si="1"/>
        <v>○</v>
      </c>
    </row>
    <row r="96" spans="1:7" ht="14.25">
      <c r="A96" s="20">
        <v>286</v>
      </c>
      <c r="B96" s="15" t="s">
        <v>83</v>
      </c>
      <c r="C96" s="16">
        <f>COUNTIF('未収載（B~N区分）'!$C$2:$C$274,$B96)</f>
        <v>0</v>
      </c>
      <c r="D96" s="16">
        <f>COUNTIF('既収載（B~N区分）'!$C$2:$C$291,$B96)</f>
        <v>0</v>
      </c>
      <c r="E96" s="16">
        <f>COUNTIF('基本診療料（A区分）'!$C$2:$C$285,$B96)</f>
        <v>0</v>
      </c>
      <c r="F96" s="16">
        <f>COUNTIF(医薬品!$C$2:$C$220,$B96)</f>
        <v>0</v>
      </c>
      <c r="G96" s="17" t="str">
        <f t="shared" si="1"/>
        <v/>
      </c>
    </row>
    <row r="97" spans="1:7" ht="14.25">
      <c r="A97" s="21">
        <v>287</v>
      </c>
      <c r="B97" s="22" t="s">
        <v>84</v>
      </c>
      <c r="C97" s="8">
        <f>COUNTIF('未収載（B~N区分）'!$C$2:$C$274,$B97)</f>
        <v>0</v>
      </c>
      <c r="D97" s="8">
        <f>COUNTIF('既収載（B~N区分）'!$C$2:$C$291,$B97)</f>
        <v>1</v>
      </c>
      <c r="E97" s="8">
        <f>COUNTIF('基本診療料（A区分）'!$C$2:$C$285,$B97)</f>
        <v>0</v>
      </c>
      <c r="F97" s="8">
        <f>COUNTIF(医薬品!$C$2:$C$220,$B97)</f>
        <v>0</v>
      </c>
      <c r="G97" s="9" t="str">
        <f t="shared" si="1"/>
        <v>○</v>
      </c>
    </row>
    <row r="98" spans="1:7" ht="14.25">
      <c r="A98" s="20">
        <v>288</v>
      </c>
      <c r="B98" s="15" t="s">
        <v>85</v>
      </c>
      <c r="C98" s="16">
        <f>COUNTIF('未収載（B~N区分）'!$C$2:$C$274,$B98)</f>
        <v>1</v>
      </c>
      <c r="D98" s="16">
        <f>COUNTIF('既収載（B~N区分）'!$C$2:$C$291,$B98)</f>
        <v>2</v>
      </c>
      <c r="E98" s="16">
        <f>COUNTIF('基本診療料（A区分）'!$C$2:$C$285,$B98)</f>
        <v>4</v>
      </c>
      <c r="F98" s="16">
        <f>COUNTIF(医薬品!$C$2:$C$220,$B98)</f>
        <v>0</v>
      </c>
      <c r="G98" s="17" t="str">
        <f t="shared" si="1"/>
        <v>○</v>
      </c>
    </row>
    <row r="99" spans="1:7" ht="14.25">
      <c r="A99" s="21">
        <v>289</v>
      </c>
      <c r="B99" s="22" t="s">
        <v>86</v>
      </c>
      <c r="C99" s="8">
        <f>COUNTIF('未収載（B~N区分）'!$C$2:$C$274,$B99)</f>
        <v>1</v>
      </c>
      <c r="D99" s="8">
        <f>COUNTIF('既収載（B~N区分）'!$C$2:$C$291,$B99)</f>
        <v>1</v>
      </c>
      <c r="E99" s="8">
        <f>COUNTIF('基本診療料（A区分）'!$C$2:$C$285,$B99)</f>
        <v>1</v>
      </c>
      <c r="F99" s="8">
        <f>COUNTIF(医薬品!$C$2:$C$220,$B99)</f>
        <v>0</v>
      </c>
      <c r="G99" s="9" t="str">
        <f t="shared" si="1"/>
        <v>○</v>
      </c>
    </row>
    <row r="100" spans="1:7" ht="14.25">
      <c r="A100" s="20">
        <v>290</v>
      </c>
      <c r="B100" s="15" t="s">
        <v>87</v>
      </c>
      <c r="C100" s="16">
        <f>COUNTIF('未収載（B~N区分）'!$C$2:$C$274,$B100)</f>
        <v>0</v>
      </c>
      <c r="D100" s="16">
        <f>COUNTIF('既収載（B~N区分）'!$C$2:$C$291,$B100)</f>
        <v>0</v>
      </c>
      <c r="E100" s="16">
        <f>COUNTIF('基本診療料（A区分）'!$C$2:$C$285,$B100)</f>
        <v>3</v>
      </c>
      <c r="F100" s="16">
        <f>COUNTIF(医薬品!$C$2:$C$220,$B100)</f>
        <v>0</v>
      </c>
      <c r="G100" s="17" t="str">
        <f t="shared" si="1"/>
        <v>○</v>
      </c>
    </row>
    <row r="101" spans="1:7" ht="14.25">
      <c r="A101" s="21">
        <v>291</v>
      </c>
      <c r="B101" s="22" t="s">
        <v>350</v>
      </c>
      <c r="C101" s="8">
        <f>COUNTIF('未収載（B~N区分）'!$C$2:$C$274,$B101)</f>
        <v>3</v>
      </c>
      <c r="D101" s="8">
        <f>COUNTIF('既収載（B~N区分）'!$C$2:$C$291,$B101)</f>
        <v>4</v>
      </c>
      <c r="E101" s="8">
        <f>COUNTIF('基本診療料（A区分）'!$C$2:$C$285,$B101)</f>
        <v>0</v>
      </c>
      <c r="F101" s="8">
        <f>COUNTIF(医薬品!$C$2:$C$220,$B101)</f>
        <v>4</v>
      </c>
      <c r="G101" s="9" t="str">
        <f t="shared" si="1"/>
        <v>○</v>
      </c>
    </row>
    <row r="102" spans="1:7" ht="14.25">
      <c r="A102" s="20">
        <v>292</v>
      </c>
      <c r="B102" s="15" t="s">
        <v>88</v>
      </c>
      <c r="C102" s="16">
        <f>COUNTIF('未収載（B~N区分）'!$C$2:$C$274,$B102)</f>
        <v>0</v>
      </c>
      <c r="D102" s="16">
        <f>COUNTIF('既収載（B~N区分）'!$C$2:$C$291,$B102)</f>
        <v>1</v>
      </c>
      <c r="E102" s="16">
        <f>COUNTIF('基本診療料（A区分）'!$C$2:$C$285,$B102)</f>
        <v>0</v>
      </c>
      <c r="F102" s="16">
        <f>COUNTIF(医薬品!$C$2:$C$220,$B102)</f>
        <v>0</v>
      </c>
      <c r="G102" s="17" t="str">
        <f t="shared" si="1"/>
        <v>○</v>
      </c>
    </row>
    <row r="103" spans="1:7" ht="14.25">
      <c r="A103" s="21">
        <v>293</v>
      </c>
      <c r="B103" s="22" t="s">
        <v>135</v>
      </c>
      <c r="C103" s="8">
        <f>COUNTIF('未収載（B~N区分）'!$C$2:$C$274,$B103)</f>
        <v>0</v>
      </c>
      <c r="D103" s="8">
        <f>COUNTIF('既収載（B~N区分）'!$C$2:$C$291,$B103)</f>
        <v>0</v>
      </c>
      <c r="E103" s="8">
        <f>COUNTIF('基本診療料（A区分）'!$C$2:$C$285,$B103)</f>
        <v>0</v>
      </c>
      <c r="F103" s="8">
        <f>COUNTIF(医薬品!$C$2:$C$220,$B103)</f>
        <v>0</v>
      </c>
      <c r="G103" s="9" t="str">
        <f t="shared" si="1"/>
        <v/>
      </c>
    </row>
    <row r="104" spans="1:7" ht="14.25">
      <c r="A104" s="20">
        <v>294</v>
      </c>
      <c r="B104" s="15" t="s">
        <v>89</v>
      </c>
      <c r="C104" s="16">
        <f>COUNTIF('未収載（B~N区分）'!$C$2:$C$274,$B104)</f>
        <v>2</v>
      </c>
      <c r="D104" s="16">
        <f>COUNTIF('既収載（B~N区分）'!$C$2:$C$291,$B104)</f>
        <v>2</v>
      </c>
      <c r="E104" s="16">
        <f>COUNTIF('基本診療料（A区分）'!$C$2:$C$285,$B104)</f>
        <v>0</v>
      </c>
      <c r="F104" s="16">
        <f>COUNTIF(医薬品!$C$2:$C$220,$B104)</f>
        <v>0</v>
      </c>
      <c r="G104" s="17" t="str">
        <f t="shared" si="1"/>
        <v>○</v>
      </c>
    </row>
    <row r="105" spans="1:7" ht="14.25">
      <c r="A105" s="21">
        <v>295</v>
      </c>
      <c r="B105" s="22" t="s">
        <v>90</v>
      </c>
      <c r="C105" s="8">
        <f>COUNTIF('未収載（B~N区分）'!$C$2:$C$274,$B105)</f>
        <v>4</v>
      </c>
      <c r="D105" s="8">
        <f>COUNTIF('既収載（B~N区分）'!$C$2:$C$291,$B105)</f>
        <v>1</v>
      </c>
      <c r="E105" s="8">
        <f>COUNTIF('基本診療料（A区分）'!$C$2:$C$285,$B105)</f>
        <v>0</v>
      </c>
      <c r="F105" s="8">
        <f>COUNTIF(医薬品!$C$2:$C$220,$B105)</f>
        <v>0</v>
      </c>
      <c r="G105" s="9" t="str">
        <f t="shared" si="1"/>
        <v>○</v>
      </c>
    </row>
    <row r="106" spans="1:7" ht="14.25">
      <c r="A106" s="20">
        <v>296</v>
      </c>
      <c r="B106" s="15" t="s">
        <v>91</v>
      </c>
      <c r="C106" s="16">
        <f>COUNTIF('未収載（B~N区分）'!$C$2:$C$274,$B106)</f>
        <v>3</v>
      </c>
      <c r="D106" s="16">
        <f>COUNTIF('既収載（B~N区分）'!$C$2:$C$291,$B106)</f>
        <v>0</v>
      </c>
      <c r="E106" s="16">
        <f>COUNTIF('基本診療料（A区分）'!$C$2:$C$285,$B106)</f>
        <v>0</v>
      </c>
      <c r="F106" s="16">
        <f>COUNTIF(医薬品!$C$2:$C$220,$B106)</f>
        <v>0</v>
      </c>
      <c r="G106" s="17" t="str">
        <f t="shared" si="1"/>
        <v>○</v>
      </c>
    </row>
    <row r="107" spans="1:7" ht="14.25">
      <c r="A107" s="21">
        <v>297</v>
      </c>
      <c r="B107" s="22" t="s">
        <v>92</v>
      </c>
      <c r="C107" s="8">
        <f>COUNTIF('未収載（B~N区分）'!$C$2:$C$274,$B107)</f>
        <v>0</v>
      </c>
      <c r="D107" s="8">
        <f>COUNTIF('既収載（B~N区分）'!$C$2:$C$291,$B107)</f>
        <v>0</v>
      </c>
      <c r="E107" s="8">
        <f>COUNTIF('基本診療料（A区分）'!$C$2:$C$285,$B107)</f>
        <v>0</v>
      </c>
      <c r="F107" s="8">
        <f>COUNTIF(医薬品!$C$2:$C$220,$B107)</f>
        <v>0</v>
      </c>
      <c r="G107" s="9" t="str">
        <f t="shared" si="1"/>
        <v/>
      </c>
    </row>
    <row r="108" spans="1:7" ht="14.25">
      <c r="A108" s="20">
        <v>298</v>
      </c>
      <c r="B108" s="15" t="s">
        <v>93</v>
      </c>
      <c r="C108" s="16">
        <f>COUNTIF('未収載（B~N区分）'!$C$2:$C$274,$B108)</f>
        <v>1</v>
      </c>
      <c r="D108" s="16">
        <f>COUNTIF('既収載（B~N区分）'!$C$2:$C$291,$B108)</f>
        <v>2</v>
      </c>
      <c r="E108" s="16">
        <f>COUNTIF('基本診療料（A区分）'!$C$2:$C$285,$B108)</f>
        <v>0</v>
      </c>
      <c r="F108" s="16">
        <f>COUNTIF(医薬品!$C$2:$C$220,$B108)</f>
        <v>0</v>
      </c>
      <c r="G108" s="17" t="str">
        <f t="shared" si="1"/>
        <v>○</v>
      </c>
    </row>
    <row r="109" spans="1:7" ht="14.25">
      <c r="A109" s="21">
        <v>299</v>
      </c>
      <c r="B109" s="22" t="s">
        <v>94</v>
      </c>
      <c r="C109" s="8">
        <f>COUNTIF('未収載（B~N区分）'!$C$2:$C$274,$B109)</f>
        <v>2</v>
      </c>
      <c r="D109" s="8">
        <f>COUNTIF('既収載（B~N区分）'!$C$2:$C$291,$B109)</f>
        <v>0</v>
      </c>
      <c r="E109" s="8">
        <f>COUNTIF('基本診療料（A区分）'!$C$2:$C$285,$B109)</f>
        <v>1</v>
      </c>
      <c r="F109" s="8">
        <f>COUNTIF(医薬品!$C$2:$C$220,$B109)</f>
        <v>0</v>
      </c>
      <c r="G109" s="9" t="str">
        <f t="shared" si="1"/>
        <v>○</v>
      </c>
    </row>
    <row r="110" spans="1:7" ht="14.25">
      <c r="A110" s="20">
        <v>700</v>
      </c>
      <c r="B110" s="15" t="s">
        <v>95</v>
      </c>
      <c r="C110" s="16">
        <f>COUNTIF('未収載（B~N区分）'!$C$2:$C$274,$B110)</f>
        <v>0</v>
      </c>
      <c r="D110" s="16">
        <f>COUNTIF('既収載（B~N区分）'!$C$2:$C$291,$B110)</f>
        <v>0</v>
      </c>
      <c r="E110" s="16">
        <f>COUNTIF('基本診療料（A区分）'!$C$2:$C$285,$B110)</f>
        <v>0</v>
      </c>
      <c r="F110" s="16">
        <f>COUNTIF(医薬品!$C$2:$C$220,$B110)</f>
        <v>0</v>
      </c>
      <c r="G110" s="17" t="str">
        <f t="shared" si="1"/>
        <v/>
      </c>
    </row>
    <row r="111" spans="1:7" ht="14.25">
      <c r="A111" s="21">
        <v>701</v>
      </c>
      <c r="B111" s="22" t="s">
        <v>96</v>
      </c>
      <c r="C111" s="8">
        <f>COUNTIF('未収載（B~N区分）'!$C$2:$C$274,$B111)</f>
        <v>1</v>
      </c>
      <c r="D111" s="8">
        <f>COUNTIF('既収載（B~N区分）'!$C$2:$C$291,$B111)</f>
        <v>1</v>
      </c>
      <c r="E111" s="8">
        <f>COUNTIF('基本診療料（A区分）'!$C$2:$C$285,$B111)</f>
        <v>0</v>
      </c>
      <c r="F111" s="8">
        <f>COUNTIF(医薬品!$C$2:$C$220,$B111)</f>
        <v>0</v>
      </c>
      <c r="G111" s="9" t="str">
        <f t="shared" si="1"/>
        <v>○</v>
      </c>
    </row>
    <row r="112" spans="1:7" ht="14.25">
      <c r="A112" s="20">
        <v>702</v>
      </c>
      <c r="B112" s="15" t="s">
        <v>97</v>
      </c>
      <c r="C112" s="16">
        <f>COUNTIF('未収載（B~N区分）'!$C$2:$C$274,$B112)</f>
        <v>3</v>
      </c>
      <c r="D112" s="16">
        <f>COUNTIF('既収載（B~N区分）'!$C$2:$C$291,$B112)</f>
        <v>0</v>
      </c>
      <c r="E112" s="16">
        <f>COUNTIF('基本診療料（A区分）'!$C$2:$C$285,$B112)</f>
        <v>1</v>
      </c>
      <c r="F112" s="16">
        <f>COUNTIF(医薬品!$C$2:$C$220,$B112)</f>
        <v>0</v>
      </c>
      <c r="G112" s="17" t="str">
        <f t="shared" si="1"/>
        <v>○</v>
      </c>
    </row>
    <row r="113" spans="1:7" ht="14.25">
      <c r="A113" s="21">
        <v>703</v>
      </c>
      <c r="B113" s="22" t="s">
        <v>136</v>
      </c>
      <c r="C113" s="8">
        <f>COUNTIF('未収載（B~N区分）'!$C$2:$C$274,$B113)</f>
        <v>3</v>
      </c>
      <c r="D113" s="8">
        <f>COUNTIF('既収載（B~N区分）'!$C$2:$C$291,$B113)</f>
        <v>0</v>
      </c>
      <c r="E113" s="8">
        <f>COUNTIF('基本診療料（A区分）'!$C$2:$C$285,$B113)</f>
        <v>0</v>
      </c>
      <c r="F113" s="8">
        <f>COUNTIF(医薬品!$C$2:$C$220,$B113)</f>
        <v>0</v>
      </c>
      <c r="G113" s="9" t="str">
        <f t="shared" si="1"/>
        <v>○</v>
      </c>
    </row>
    <row r="114" spans="1:7" ht="14.25">
      <c r="A114" s="20">
        <v>704</v>
      </c>
      <c r="B114" s="15" t="s">
        <v>98</v>
      </c>
      <c r="C114" s="16">
        <f>COUNTIF('未収載（B~N区分）'!$C$2:$C$274,$B114)</f>
        <v>3</v>
      </c>
      <c r="D114" s="16">
        <f>COUNTIF('既収載（B~N区分）'!$C$2:$C$291,$B114)</f>
        <v>3</v>
      </c>
      <c r="E114" s="16">
        <f>COUNTIF('基本診療料（A区分）'!$C$2:$C$285,$B114)</f>
        <v>1</v>
      </c>
      <c r="F114" s="16">
        <f>COUNTIF(医薬品!$C$2:$C$220,$B114)</f>
        <v>0</v>
      </c>
      <c r="G114" s="17" t="str">
        <f t="shared" si="1"/>
        <v>○</v>
      </c>
    </row>
    <row r="115" spans="1:7" ht="14.25">
      <c r="A115" s="21">
        <v>705</v>
      </c>
      <c r="B115" s="22" t="s">
        <v>100</v>
      </c>
      <c r="C115" s="8">
        <f>COUNTIF('未収載（B~N区分）'!$C$2:$C$274,$B115)</f>
        <v>0</v>
      </c>
      <c r="D115" s="8">
        <f>COUNTIF('既収載（B~N区分）'!$C$2:$C$291,$B115)</f>
        <v>5</v>
      </c>
      <c r="E115" s="8">
        <f>COUNTIF('基本診療料（A区分）'!$C$2:$C$285,$B115)</f>
        <v>1</v>
      </c>
      <c r="F115" s="8">
        <f>COUNTIF(医薬品!$C$2:$C$220,$B115)</f>
        <v>1</v>
      </c>
      <c r="G115" s="9" t="str">
        <f t="shared" si="1"/>
        <v>○</v>
      </c>
    </row>
    <row r="116" spans="1:7" ht="14.25">
      <c r="A116" s="20">
        <v>706</v>
      </c>
      <c r="B116" s="15" t="s">
        <v>99</v>
      </c>
      <c r="C116" s="16">
        <f>COUNTIF('未収載（B~N区分）'!$C$2:$C$274,$B116)</f>
        <v>0</v>
      </c>
      <c r="D116" s="16">
        <f>COUNTIF('既収載（B~N区分）'!$C$2:$C$291,$B116)</f>
        <v>1</v>
      </c>
      <c r="E116" s="16">
        <f>COUNTIF('基本診療料（A区分）'!$C$2:$C$285,$B116)</f>
        <v>0</v>
      </c>
      <c r="F116" s="16">
        <f>COUNTIF(医薬品!$C$2:$C$220,$B116)</f>
        <v>0</v>
      </c>
      <c r="G116" s="17" t="str">
        <f t="shared" si="1"/>
        <v>○</v>
      </c>
    </row>
    <row r="117" spans="1:7" ht="14.25">
      <c r="A117" s="21">
        <v>707</v>
      </c>
      <c r="B117" s="22" t="s">
        <v>101</v>
      </c>
      <c r="C117" s="8">
        <f>COUNTIF('未収載（B~N区分）'!$C$2:$C$274,$B117)</f>
        <v>5</v>
      </c>
      <c r="D117" s="8">
        <f>COUNTIF('既収載（B~N区分）'!$C$2:$C$291,$B117)</f>
        <v>1</v>
      </c>
      <c r="E117" s="8">
        <f>COUNTIF('基本診療料（A区分）'!$C$2:$C$285,$B117)</f>
        <v>0</v>
      </c>
      <c r="F117" s="8">
        <f>COUNTIF(医薬品!$C$2:$C$220,$B117)</f>
        <v>0</v>
      </c>
      <c r="G117" s="9" t="str">
        <f t="shared" si="1"/>
        <v>○</v>
      </c>
    </row>
    <row r="118" spans="1:7" ht="14.25">
      <c r="A118" s="20">
        <v>708</v>
      </c>
      <c r="B118" s="15" t="s">
        <v>102</v>
      </c>
      <c r="C118" s="16">
        <f>COUNTIF('未収載（B~N区分）'!$C$2:$C$274,$B118)</f>
        <v>0</v>
      </c>
      <c r="D118" s="16">
        <f>COUNTIF('既収載（B~N区分）'!$C$2:$C$291,$B118)</f>
        <v>3</v>
      </c>
      <c r="E118" s="16">
        <f>COUNTIF('基本診療料（A区分）'!$C$2:$C$285,$B118)</f>
        <v>0</v>
      </c>
      <c r="F118" s="16">
        <f>COUNTIF(医薬品!$C$2:$C$220,$B118)</f>
        <v>0</v>
      </c>
      <c r="G118" s="17" t="str">
        <f t="shared" si="1"/>
        <v>○</v>
      </c>
    </row>
    <row r="119" spans="1:7" ht="14.25">
      <c r="A119" s="21">
        <v>709</v>
      </c>
      <c r="B119" s="22" t="s">
        <v>103</v>
      </c>
      <c r="C119" s="8">
        <f>COUNTIF('未収載（B~N区分）'!$C$2:$C$274,$B119)</f>
        <v>2</v>
      </c>
      <c r="D119" s="8">
        <f>COUNTIF('既収載（B~N区分）'!$C$2:$C$291,$B119)</f>
        <v>0</v>
      </c>
      <c r="E119" s="8">
        <f>COUNTIF('基本診療料（A区分）'!$C$2:$C$285,$B119)</f>
        <v>0</v>
      </c>
      <c r="F119" s="8">
        <f>COUNTIF(医薬品!$C$2:$C$220,$B119)</f>
        <v>0</v>
      </c>
      <c r="G119" s="9" t="str">
        <f t="shared" si="1"/>
        <v>○</v>
      </c>
    </row>
    <row r="120" spans="1:7" ht="14.25">
      <c r="A120" s="20">
        <v>710</v>
      </c>
      <c r="B120" s="15" t="s">
        <v>104</v>
      </c>
      <c r="C120" s="16">
        <f>COUNTIF('未収載（B~N区分）'!$C$2:$C$274,$B120)</f>
        <v>0</v>
      </c>
      <c r="D120" s="16">
        <f>COUNTIF('既収載（B~N区分）'!$C$2:$C$291,$B120)</f>
        <v>0</v>
      </c>
      <c r="E120" s="16">
        <f>COUNTIF('基本診療料（A区分）'!$C$2:$C$285,$B120)</f>
        <v>0</v>
      </c>
      <c r="F120" s="16">
        <f>COUNTIF(医薬品!$C$2:$C$220,$B120)</f>
        <v>0</v>
      </c>
      <c r="G120" s="17" t="str">
        <f t="shared" si="1"/>
        <v/>
      </c>
    </row>
    <row r="121" spans="1:7" ht="14.25">
      <c r="A121" s="21">
        <v>711</v>
      </c>
      <c r="B121" s="22" t="s">
        <v>105</v>
      </c>
      <c r="C121" s="8">
        <f>COUNTIF('未収載（B~N区分）'!$C$2:$C$274,$B121)</f>
        <v>0</v>
      </c>
      <c r="D121" s="8">
        <f>COUNTIF('既収載（B~N区分）'!$C$2:$C$291,$B121)</f>
        <v>0</v>
      </c>
      <c r="E121" s="8">
        <f>COUNTIF('基本診療料（A区分）'!$C$2:$C$285,$B121)</f>
        <v>0</v>
      </c>
      <c r="F121" s="8">
        <f>COUNTIF(医薬品!$C$2:$C$220,$B121)</f>
        <v>0</v>
      </c>
      <c r="G121" s="9" t="str">
        <f t="shared" si="1"/>
        <v/>
      </c>
    </row>
    <row r="122" spans="1:7" ht="14.25">
      <c r="A122" s="20">
        <v>712</v>
      </c>
      <c r="B122" s="15" t="s">
        <v>106</v>
      </c>
      <c r="C122" s="16">
        <f>COUNTIF('未収載（B~N区分）'!$C$2:$C$274,$B122)</f>
        <v>2</v>
      </c>
      <c r="D122" s="16">
        <f>COUNTIF('既収載（B~N区分）'!$C$2:$C$291,$B122)</f>
        <v>7</v>
      </c>
      <c r="E122" s="16">
        <f>COUNTIF('基本診療料（A区分）'!$C$2:$C$285,$B122)</f>
        <v>0</v>
      </c>
      <c r="F122" s="16">
        <f>COUNTIF(医薬品!$C$2:$C$220,$B122)</f>
        <v>0</v>
      </c>
      <c r="G122" s="17" t="str">
        <f t="shared" si="1"/>
        <v>○</v>
      </c>
    </row>
    <row r="123" spans="1:7" ht="14.25">
      <c r="A123" s="21">
        <v>713</v>
      </c>
      <c r="B123" s="22" t="s">
        <v>107</v>
      </c>
      <c r="C123" s="8">
        <f>COUNTIF('未収載（B~N区分）'!$C$2:$C$274,$B123)</f>
        <v>5</v>
      </c>
      <c r="D123" s="8">
        <f>COUNTIF('既収載（B~N区分）'!$C$2:$C$291,$B123)</f>
        <v>1</v>
      </c>
      <c r="E123" s="8">
        <f>COUNTIF('基本診療料（A区分）'!$C$2:$C$285,$B123)</f>
        <v>0</v>
      </c>
      <c r="F123" s="8">
        <f>COUNTIF(医薬品!$C$2:$C$220,$B123)</f>
        <v>0</v>
      </c>
      <c r="G123" s="9" t="str">
        <f t="shared" si="1"/>
        <v>○</v>
      </c>
    </row>
    <row r="124" spans="1:7" ht="14.25">
      <c r="A124" s="20">
        <v>714</v>
      </c>
      <c r="B124" s="15" t="s">
        <v>109</v>
      </c>
      <c r="C124" s="16">
        <f>COUNTIF('未収載（B~N区分）'!$C$2:$C$274,$B124)</f>
        <v>0</v>
      </c>
      <c r="D124" s="16">
        <f>COUNTIF('既収載（B~N区分）'!$C$2:$C$291,$B124)</f>
        <v>0</v>
      </c>
      <c r="E124" s="16">
        <f>COUNTIF('基本診療料（A区分）'!$C$2:$C$285,$B124)</f>
        <v>0</v>
      </c>
      <c r="F124" s="16">
        <f>COUNTIF(医薬品!$C$2:$C$220,$B124)</f>
        <v>0</v>
      </c>
      <c r="G124" s="17" t="str">
        <f t="shared" si="1"/>
        <v/>
      </c>
    </row>
    <row r="125" spans="1:7" ht="14.25">
      <c r="A125" s="21">
        <v>715</v>
      </c>
      <c r="B125" s="22" t="s">
        <v>108</v>
      </c>
      <c r="C125" s="8">
        <f>COUNTIF('未収載（B~N区分）'!$C$2:$C$274,$B125)</f>
        <v>4</v>
      </c>
      <c r="D125" s="8">
        <f>COUNTIF('既収載（B~N区分）'!$C$2:$C$291,$B125)</f>
        <v>7</v>
      </c>
      <c r="E125" s="8">
        <f>COUNTIF('基本診療料（A区分）'!$C$2:$C$285,$B125)</f>
        <v>0</v>
      </c>
      <c r="F125" s="8">
        <f>COUNTIF(医薬品!$C$2:$C$220,$B125)</f>
        <v>0</v>
      </c>
      <c r="G125" s="9" t="str">
        <f t="shared" si="1"/>
        <v>○</v>
      </c>
    </row>
    <row r="126" spans="1:7" ht="14.25">
      <c r="A126" s="20">
        <v>716</v>
      </c>
      <c r="B126" s="15" t="s">
        <v>530</v>
      </c>
      <c r="C126" s="16">
        <f>COUNTIF('未収載（B~N区分）'!$C$2:$C$274,$B126)</f>
        <v>2</v>
      </c>
      <c r="D126" s="16">
        <f>COUNTIF('既収載（B~N区分）'!$C$2:$C$291,$B126)</f>
        <v>2</v>
      </c>
      <c r="E126" s="16">
        <f>COUNTIF('基本診療料（A区分）'!$C$2:$C$285,$B126)</f>
        <v>0</v>
      </c>
      <c r="F126" s="16">
        <f>COUNTIF(医薬品!$C$2:$C$220,$B126)</f>
        <v>0</v>
      </c>
      <c r="G126" s="17" t="str">
        <f t="shared" si="1"/>
        <v>○</v>
      </c>
    </row>
    <row r="127" spans="1:7" ht="14.25">
      <c r="A127" s="21">
        <v>717</v>
      </c>
      <c r="B127" s="22" t="s">
        <v>111</v>
      </c>
      <c r="C127" s="8">
        <f>COUNTIF('未収載（B~N区分）'!$C$2:$C$274,$B127)</f>
        <v>0</v>
      </c>
      <c r="D127" s="8">
        <f>COUNTIF('既収載（B~N区分）'!$C$2:$C$291,$B127)</f>
        <v>0</v>
      </c>
      <c r="E127" s="8">
        <f>COUNTIF('基本診療料（A区分）'!$C$2:$C$285,$B127)</f>
        <v>0</v>
      </c>
      <c r="F127" s="8">
        <f>COUNTIF(医薬品!$C$2:$C$220,$B127)</f>
        <v>0</v>
      </c>
      <c r="G127" s="9" t="str">
        <f t="shared" si="1"/>
        <v/>
      </c>
    </row>
    <row r="128" spans="1:7" ht="14.25">
      <c r="A128" s="20">
        <v>718</v>
      </c>
      <c r="B128" s="15" t="s">
        <v>110</v>
      </c>
      <c r="C128" s="16">
        <f>COUNTIF('未収載（B~N区分）'!$C$2:$C$274,$B128)</f>
        <v>4</v>
      </c>
      <c r="D128" s="16">
        <f>COUNTIF('既収載（B~N区分）'!$C$2:$C$291,$B128)</f>
        <v>2</v>
      </c>
      <c r="E128" s="16">
        <f>COUNTIF('基本診療料（A区分）'!$C$2:$C$285,$B128)</f>
        <v>0</v>
      </c>
      <c r="F128" s="16">
        <f>COUNTIF(医薬品!$C$2:$C$220,$B128)</f>
        <v>0</v>
      </c>
      <c r="G128" s="17" t="str">
        <f t="shared" si="1"/>
        <v>○</v>
      </c>
    </row>
    <row r="129" spans="1:7" ht="14.25">
      <c r="A129" s="21">
        <v>719</v>
      </c>
      <c r="B129" s="22" t="s">
        <v>112</v>
      </c>
      <c r="C129" s="8">
        <f>COUNTIF('未収載（B~N区分）'!$C$2:$C$274,$B129)</f>
        <v>10</v>
      </c>
      <c r="D129" s="8">
        <f>COUNTIF('既収載（B~N区分）'!$C$2:$C$291,$B129)</f>
        <v>23</v>
      </c>
      <c r="E129" s="8">
        <f>COUNTIF('基本診療料（A区分）'!$C$2:$C$285,$B129)</f>
        <v>0</v>
      </c>
      <c r="F129" s="8">
        <f>COUNTIF(医薬品!$C$2:$C$220,$B129)</f>
        <v>0</v>
      </c>
      <c r="G129" s="9" t="str">
        <f t="shared" si="1"/>
        <v>○</v>
      </c>
    </row>
    <row r="130" spans="1:7" ht="14.25">
      <c r="A130" s="20">
        <v>720</v>
      </c>
      <c r="B130" s="15" t="s">
        <v>113</v>
      </c>
      <c r="C130" s="16">
        <f>COUNTIF('未収載（B~N区分）'!$C$2:$C$274,$B130)</f>
        <v>1</v>
      </c>
      <c r="D130" s="16">
        <f>COUNTIF('既収載（B~N区分）'!$C$2:$C$291,$B130)</f>
        <v>0</v>
      </c>
      <c r="E130" s="16">
        <f>COUNTIF('基本診療料（A区分）'!$C$2:$C$285,$B130)</f>
        <v>0</v>
      </c>
      <c r="F130" s="16">
        <f>COUNTIF(医薬品!$C$2:$C$220,$B130)</f>
        <v>0</v>
      </c>
      <c r="G130" s="17" t="str">
        <f t="shared" si="1"/>
        <v>○</v>
      </c>
    </row>
    <row r="131" spans="1:7" ht="14.25">
      <c r="A131" s="21">
        <v>721</v>
      </c>
      <c r="B131" s="22" t="s">
        <v>114</v>
      </c>
      <c r="C131" s="8">
        <f>COUNTIF('未収載（B~N区分）'!$C$2:$C$274,$B131)</f>
        <v>6</v>
      </c>
      <c r="D131" s="8">
        <f>COUNTIF('既収載（B~N区分）'!$C$2:$C$291,$B131)</f>
        <v>1</v>
      </c>
      <c r="E131" s="8">
        <f>COUNTIF('基本診療料（A区分）'!$C$2:$C$285,$B131)</f>
        <v>0</v>
      </c>
      <c r="F131" s="8">
        <f>COUNTIF(医薬品!$C$2:$C$220,$B131)</f>
        <v>0</v>
      </c>
      <c r="G131" s="9" t="str">
        <f t="shared" si="1"/>
        <v>○</v>
      </c>
    </row>
    <row r="132" spans="1:7" ht="14.25">
      <c r="A132" s="20">
        <v>722</v>
      </c>
      <c r="B132" s="15" t="s">
        <v>115</v>
      </c>
      <c r="C132" s="16">
        <f>COUNTIF('未収載（B~N区分）'!$C$2:$C$274,$B132)</f>
        <v>0</v>
      </c>
      <c r="D132" s="16">
        <f>COUNTIF('既収載（B~N区分）'!$C$2:$C$291,$B132)</f>
        <v>0</v>
      </c>
      <c r="E132" s="16">
        <f>COUNTIF('基本診療料（A区分）'!$C$2:$C$285,$B132)</f>
        <v>1</v>
      </c>
      <c r="F132" s="16">
        <f>COUNTIF(医薬品!$C$2:$C$220,$B132)</f>
        <v>0</v>
      </c>
      <c r="G132" s="17" t="str">
        <f t="shared" si="1"/>
        <v>○</v>
      </c>
    </row>
    <row r="133" spans="1:7" ht="14.25">
      <c r="A133" s="21">
        <v>723</v>
      </c>
      <c r="B133" s="22" t="s">
        <v>116</v>
      </c>
      <c r="C133" s="8">
        <f>COUNTIF('未収載（B~N区分）'!$C$2:$C$274,$B133)</f>
        <v>1</v>
      </c>
      <c r="D133" s="8">
        <f>COUNTIF('既収載（B~N区分）'!$C$2:$C$291,$B133)</f>
        <v>4</v>
      </c>
      <c r="E133" s="8">
        <f>COUNTIF('基本診療料（A区分）'!$C$2:$C$285,$B133)</f>
        <v>0</v>
      </c>
      <c r="F133" s="8">
        <f>COUNTIF(医薬品!$C$2:$C$220,$B133)</f>
        <v>0</v>
      </c>
      <c r="G133" s="9" t="str">
        <f t="shared" si="1"/>
        <v>○</v>
      </c>
    </row>
    <row r="134" spans="1:7" ht="14.25">
      <c r="A134" s="20">
        <v>724</v>
      </c>
      <c r="B134" s="15" t="s">
        <v>117</v>
      </c>
      <c r="C134" s="16">
        <f>COUNTIF('未収載（B~N区分）'!$C$2:$C$274,$B134)</f>
        <v>4</v>
      </c>
      <c r="D134" s="16">
        <f>COUNTIF('既収載（B~N区分）'!$C$2:$C$291,$B134)</f>
        <v>5</v>
      </c>
      <c r="E134" s="16">
        <f>COUNTIF('基本診療料（A区分）'!$C$2:$C$285,$B134)</f>
        <v>2</v>
      </c>
      <c r="F134" s="16">
        <f>COUNTIF(医薬品!$C$2:$C$220,$B134)</f>
        <v>0</v>
      </c>
      <c r="G134" s="17" t="str">
        <f t="shared" si="1"/>
        <v>○</v>
      </c>
    </row>
    <row r="135" spans="1:7" ht="14.25">
      <c r="A135" s="21">
        <v>725</v>
      </c>
      <c r="B135" s="22" t="s">
        <v>119</v>
      </c>
      <c r="C135" s="8">
        <f>COUNTIF('未収載（B~N区分）'!$C$2:$C$274,$B135)</f>
        <v>0</v>
      </c>
      <c r="D135" s="8">
        <f>COUNTIF('既収載（B~N区分）'!$C$2:$C$291,$B135)</f>
        <v>1</v>
      </c>
      <c r="E135" s="8">
        <f>COUNTIF('基本診療料（A区分）'!$C$2:$C$285,$B135)</f>
        <v>0</v>
      </c>
      <c r="F135" s="8">
        <f>COUNTIF(医薬品!$C$2:$C$220,$B135)</f>
        <v>0</v>
      </c>
      <c r="G135" s="9" t="str">
        <f t="shared" si="1"/>
        <v>○</v>
      </c>
    </row>
    <row r="136" spans="1:7" ht="14.25">
      <c r="A136" s="20">
        <v>726</v>
      </c>
      <c r="B136" s="15" t="s">
        <v>120</v>
      </c>
      <c r="C136" s="16">
        <f>COUNTIF('未収載（B~N区分）'!$C$2:$C$274,$B136)</f>
        <v>2</v>
      </c>
      <c r="D136" s="16">
        <f>COUNTIF('既収載（B~N区分）'!$C$2:$C$291,$B136)</f>
        <v>33</v>
      </c>
      <c r="E136" s="16">
        <f>COUNTIF('基本診療料（A区分）'!$C$2:$C$285,$B136)</f>
        <v>0</v>
      </c>
      <c r="F136" s="16">
        <f>COUNTIF(医薬品!$C$2:$C$220,$B136)</f>
        <v>0</v>
      </c>
      <c r="G136" s="17" t="str">
        <f t="shared" si="1"/>
        <v>○</v>
      </c>
    </row>
    <row r="137" spans="1:7" ht="14.25">
      <c r="A137" s="21">
        <v>727</v>
      </c>
      <c r="B137" s="22" t="s">
        <v>121</v>
      </c>
      <c r="C137" s="8">
        <f>COUNTIF('未収載（B~N区分）'!$C$2:$C$274,$B137)</f>
        <v>0</v>
      </c>
      <c r="D137" s="8">
        <f>COUNTIF('既収載（B~N区分）'!$C$2:$C$291,$B137)</f>
        <v>1</v>
      </c>
      <c r="E137" s="8">
        <f>COUNTIF('基本診療料（A区分）'!$C$2:$C$285,$B137)</f>
        <v>0</v>
      </c>
      <c r="F137" s="8">
        <f>COUNTIF(医薬品!$C$2:$C$220,$B137)</f>
        <v>0</v>
      </c>
      <c r="G137" s="9" t="str">
        <f t="shared" si="1"/>
        <v>○</v>
      </c>
    </row>
    <row r="138" spans="1:7" ht="14.25">
      <c r="A138" s="20">
        <v>728</v>
      </c>
      <c r="B138" s="15" t="s">
        <v>122</v>
      </c>
      <c r="C138" s="16">
        <f>COUNTIF('未収載（B~N区分）'!$C$2:$C$274,$B138)</f>
        <v>4</v>
      </c>
      <c r="D138" s="16">
        <f>COUNTIF('既収載（B~N区分）'!$C$2:$C$291,$B138)</f>
        <v>5</v>
      </c>
      <c r="E138" s="16">
        <f>COUNTIF('基本診療料（A区分）'!$C$2:$C$285,$B138)</f>
        <v>0</v>
      </c>
      <c r="F138" s="16">
        <f>COUNTIF(医薬品!$C$2:$C$220,$B138)</f>
        <v>0</v>
      </c>
      <c r="G138" s="17" t="str">
        <f t="shared" si="1"/>
        <v>○</v>
      </c>
    </row>
    <row r="139" spans="1:7" ht="14.25">
      <c r="A139" s="21">
        <v>729</v>
      </c>
      <c r="B139" s="22" t="s">
        <v>126</v>
      </c>
      <c r="C139" s="8">
        <f>COUNTIF('未収載（B~N区分）'!$C$2:$C$274,$B139)</f>
        <v>2</v>
      </c>
      <c r="D139" s="8">
        <f>COUNTIF('既収載（B~N区分）'!$C$2:$C$291,$B139)</f>
        <v>3</v>
      </c>
      <c r="E139" s="8">
        <f>COUNTIF('基本診療料（A区分）'!$C$2:$C$285,$B139)</f>
        <v>0</v>
      </c>
      <c r="F139" s="8">
        <f>COUNTIF(医薬品!$C$2:$C$220,$B139)</f>
        <v>1</v>
      </c>
      <c r="G139" s="9" t="str">
        <f t="shared" si="1"/>
        <v>○</v>
      </c>
    </row>
    <row r="140" spans="1:7" ht="14.25">
      <c r="A140" s="20">
        <v>730</v>
      </c>
      <c r="B140" s="15" t="s">
        <v>123</v>
      </c>
      <c r="C140" s="16">
        <f>COUNTIF('未収載（B~N区分）'!$C$2:$C$274,$B140)</f>
        <v>3</v>
      </c>
      <c r="D140" s="16">
        <f>COUNTIF('既収載（B~N区分）'!$C$2:$C$291,$B140)</f>
        <v>1</v>
      </c>
      <c r="E140" s="16">
        <f>COUNTIF('基本診療料（A区分）'!$C$2:$C$285,$B140)</f>
        <v>0</v>
      </c>
      <c r="F140" s="16">
        <f>COUNTIF(医薬品!$C$2:$C$220,$B140)</f>
        <v>0</v>
      </c>
      <c r="G140" s="17" t="str">
        <f t="shared" si="1"/>
        <v>○</v>
      </c>
    </row>
    <row r="141" spans="1:7" ht="14.25">
      <c r="A141" s="21">
        <v>731</v>
      </c>
      <c r="B141" s="22" t="s">
        <v>137</v>
      </c>
      <c r="C141" s="8">
        <f>COUNTIF('未収載（B~N区分）'!$C$2:$C$274,$B141)</f>
        <v>0</v>
      </c>
      <c r="D141" s="8">
        <f>COUNTIF('既収載（B~N区分）'!$C$2:$C$291,$B141)</f>
        <v>0</v>
      </c>
      <c r="E141" s="8">
        <f>COUNTIF('基本診療料（A区分）'!$C$2:$C$285,$B141)</f>
        <v>0</v>
      </c>
      <c r="F141" s="8">
        <f>COUNTIF(医薬品!$C$2:$C$220,$B141)</f>
        <v>1</v>
      </c>
      <c r="G141" s="9" t="str">
        <f t="shared" si="1"/>
        <v>○</v>
      </c>
    </row>
    <row r="142" spans="1:7" ht="14.25">
      <c r="A142" s="20">
        <v>732</v>
      </c>
      <c r="B142" s="15" t="s">
        <v>124</v>
      </c>
      <c r="C142" s="16">
        <f>COUNTIF('未収載（B~N区分）'!$C$2:$C$274,$B142)</f>
        <v>0</v>
      </c>
      <c r="D142" s="16">
        <f>COUNTIF('既収載（B~N区分）'!$C$2:$C$291,$B142)</f>
        <v>3</v>
      </c>
      <c r="E142" s="16">
        <f>COUNTIF('基本診療料（A区分）'!$C$2:$C$285,$B142)</f>
        <v>0</v>
      </c>
      <c r="F142" s="16">
        <f>COUNTIF(医薬品!$C$2:$C$220,$B142)</f>
        <v>0</v>
      </c>
      <c r="G142" s="17" t="str">
        <f t="shared" ref="G142:G147" si="2">IF(SUM(C142:F142)&gt;0,"○","")</f>
        <v>○</v>
      </c>
    </row>
    <row r="143" spans="1:7" ht="14.25">
      <c r="A143" s="21">
        <v>733</v>
      </c>
      <c r="B143" s="22" t="s">
        <v>125</v>
      </c>
      <c r="C143" s="8">
        <f>COUNTIF('未収載（B~N区分）'!$C$2:$C$274,$B143)</f>
        <v>2</v>
      </c>
      <c r="D143" s="8">
        <f>COUNTIF('既収載（B~N区分）'!$C$2:$C$291,$B143)</f>
        <v>2</v>
      </c>
      <c r="E143" s="8">
        <f>COUNTIF('基本診療料（A区分）'!$C$2:$C$285,$B143)</f>
        <v>0</v>
      </c>
      <c r="F143" s="8">
        <f>COUNTIF(医薬品!$C$2:$C$220,$B143)</f>
        <v>0</v>
      </c>
      <c r="G143" s="9" t="str">
        <f t="shared" si="2"/>
        <v>○</v>
      </c>
    </row>
    <row r="144" spans="1:7" ht="14.25">
      <c r="A144" s="20">
        <v>734</v>
      </c>
      <c r="B144" s="15" t="s">
        <v>127</v>
      </c>
      <c r="C144" s="16">
        <f>COUNTIF('未収載（B~N区分）'!$C$2:$C$274,$B144)</f>
        <v>0</v>
      </c>
      <c r="D144" s="16">
        <f>COUNTIF('既収載（B~N区分）'!$C$2:$C$291,$B144)</f>
        <v>0</v>
      </c>
      <c r="E144" s="16">
        <f>COUNTIF('基本診療料（A区分）'!$C$2:$C$285,$B144)</f>
        <v>0</v>
      </c>
      <c r="F144" s="16">
        <f>COUNTIF(医薬品!$C$2:$C$220,$B144)</f>
        <v>0</v>
      </c>
      <c r="G144" s="17" t="str">
        <f t="shared" si="2"/>
        <v/>
      </c>
    </row>
    <row r="145" spans="1:7" ht="14.25">
      <c r="A145" s="21">
        <v>735</v>
      </c>
      <c r="B145" s="22" t="s">
        <v>118</v>
      </c>
      <c r="C145" s="8">
        <f>COUNTIF('未収載（B~N区分）'!$C$2:$C$274,$B145)</f>
        <v>0</v>
      </c>
      <c r="D145" s="8">
        <f>COUNTIF('既収載（B~N区分）'!$C$2:$C$291,$B145)</f>
        <v>2</v>
      </c>
      <c r="E145" s="8">
        <f>COUNTIF('基本診療料（A区分）'!$C$2:$C$285,$B145)</f>
        <v>0</v>
      </c>
      <c r="F145" s="8">
        <f>COUNTIF(医薬品!$C$2:$C$220,$B145)</f>
        <v>0</v>
      </c>
      <c r="G145" s="9" t="str">
        <f t="shared" si="2"/>
        <v>○</v>
      </c>
    </row>
    <row r="146" spans="1:7" ht="14.25">
      <c r="A146" s="23">
        <v>736</v>
      </c>
      <c r="B146" s="24" t="s">
        <v>128</v>
      </c>
      <c r="C146" s="16">
        <f>COUNTIF('未収載（B~N区分）'!$C$2:$C$274,$B146)</f>
        <v>2</v>
      </c>
      <c r="D146" s="16">
        <f>COUNTIF('既収載（B~N区分）'!$C$2:$C$291,$B146)</f>
        <v>0</v>
      </c>
      <c r="E146" s="16">
        <f>COUNTIF('基本診療料（A区分）'!$C$2:$C$285,$B146)</f>
        <v>0</v>
      </c>
      <c r="F146" s="16">
        <f>COUNTIF(医薬品!$C$2:$C$220,$B146)</f>
        <v>0</v>
      </c>
      <c r="G146" s="17" t="str">
        <f t="shared" si="2"/>
        <v>○</v>
      </c>
    </row>
    <row r="147" spans="1:7" ht="14.25">
      <c r="A147" s="25">
        <v>737</v>
      </c>
      <c r="B147" s="26" t="s">
        <v>129</v>
      </c>
      <c r="C147" s="27">
        <f>COUNTIF('未収載（B~N区分）'!$C$2:$C$274,$B147)</f>
        <v>0</v>
      </c>
      <c r="D147" s="27">
        <f>COUNTIF('既収載（B~N区分）'!$C$2:$C$291,$B147)</f>
        <v>0</v>
      </c>
      <c r="E147" s="27">
        <f>COUNTIF('基本診療料（A区分）'!$C$2:$C$285,$B147)</f>
        <v>0</v>
      </c>
      <c r="F147" s="88">
        <f>COUNTIF(医薬品!$C$2:$C$220,$B147)</f>
        <v>0</v>
      </c>
      <c r="G147" s="87" t="str">
        <f t="shared" si="2"/>
        <v/>
      </c>
    </row>
  </sheetData>
  <mergeCells count="3">
    <mergeCell ref="A9:G9"/>
    <mergeCell ref="A2:B7"/>
    <mergeCell ref="C7:H7"/>
  </mergeCells>
  <phoneticPr fontId="1"/>
  <pageMargins left="0.70866141732283472" right="0.70866141732283472" top="0.74803149606299213" bottom="0.74803149606299213" header="0.31496062992125984" footer="0.31496062992125984"/>
  <pageSetup paperSize="9" scale="8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138"/>
  <sheetViews>
    <sheetView topLeftCell="A97" workbookViewId="0">
      <selection activeCell="A118" sqref="A118"/>
    </sheetView>
  </sheetViews>
  <sheetFormatPr defaultRowHeight="13.5"/>
  <cols>
    <col min="1" max="1" width="37.5" customWidth="1"/>
    <col min="2" max="2" width="10" customWidth="1"/>
  </cols>
  <sheetData>
    <row r="1" spans="1:2">
      <c r="A1" s="80" t="s">
        <v>3</v>
      </c>
      <c r="B1" s="81" t="s">
        <v>2</v>
      </c>
    </row>
    <row r="2" spans="1:2">
      <c r="A2" s="82" t="s">
        <v>4</v>
      </c>
      <c r="B2" s="83">
        <v>201</v>
      </c>
    </row>
    <row r="3" spans="1:2">
      <c r="A3" s="82" t="s">
        <v>5</v>
      </c>
      <c r="B3" s="83">
        <v>202</v>
      </c>
    </row>
    <row r="4" spans="1:2">
      <c r="A4" s="82" t="s">
        <v>6</v>
      </c>
      <c r="B4" s="83">
        <v>203</v>
      </c>
    </row>
    <row r="5" spans="1:2">
      <c r="A5" s="82" t="s">
        <v>7</v>
      </c>
      <c r="B5" s="83">
        <v>204</v>
      </c>
    </row>
    <row r="6" spans="1:2">
      <c r="A6" s="82" t="s">
        <v>8</v>
      </c>
      <c r="B6" s="83">
        <v>205</v>
      </c>
    </row>
    <row r="7" spans="1:2">
      <c r="A7" s="82" t="s">
        <v>9</v>
      </c>
      <c r="B7" s="83">
        <v>206</v>
      </c>
    </row>
    <row r="8" spans="1:2">
      <c r="A8" s="82" t="s">
        <v>10</v>
      </c>
      <c r="B8" s="83">
        <v>207</v>
      </c>
    </row>
    <row r="9" spans="1:2">
      <c r="A9" s="82" t="s">
        <v>11</v>
      </c>
      <c r="B9" s="83">
        <v>208</v>
      </c>
    </row>
    <row r="10" spans="1:2">
      <c r="A10" s="82" t="s">
        <v>12</v>
      </c>
      <c r="B10" s="83">
        <v>209</v>
      </c>
    </row>
    <row r="11" spans="1:2">
      <c r="A11" s="82" t="s">
        <v>13</v>
      </c>
      <c r="B11" s="83">
        <v>210</v>
      </c>
    </row>
    <row r="12" spans="1:2">
      <c r="A12" s="82" t="s">
        <v>130</v>
      </c>
      <c r="B12" s="83">
        <v>211</v>
      </c>
    </row>
    <row r="13" spans="1:2">
      <c r="A13" s="82" t="s">
        <v>14</v>
      </c>
      <c r="B13" s="83">
        <v>212</v>
      </c>
    </row>
    <row r="14" spans="1:2">
      <c r="A14" s="82" t="s">
        <v>15</v>
      </c>
      <c r="B14" s="83">
        <v>213</v>
      </c>
    </row>
    <row r="15" spans="1:2">
      <c r="A15" s="82" t="s">
        <v>18</v>
      </c>
      <c r="B15" s="83">
        <v>214</v>
      </c>
    </row>
    <row r="16" spans="1:2">
      <c r="A16" s="82" t="s">
        <v>16</v>
      </c>
      <c r="B16" s="83">
        <v>215</v>
      </c>
    </row>
    <row r="17" spans="1:2">
      <c r="A17" s="82" t="s">
        <v>19</v>
      </c>
      <c r="B17" s="83">
        <v>216</v>
      </c>
    </row>
    <row r="18" spans="1:2">
      <c r="A18" s="82" t="s">
        <v>17</v>
      </c>
      <c r="B18" s="83">
        <v>217</v>
      </c>
    </row>
    <row r="19" spans="1:2">
      <c r="A19" s="82" t="s">
        <v>20</v>
      </c>
      <c r="B19" s="83">
        <v>218</v>
      </c>
    </row>
    <row r="20" spans="1:2">
      <c r="A20" s="82" t="s">
        <v>21</v>
      </c>
      <c r="B20" s="83">
        <v>219</v>
      </c>
    </row>
    <row r="21" spans="1:2">
      <c r="A21" s="82" t="s">
        <v>24</v>
      </c>
      <c r="B21" s="83">
        <v>220</v>
      </c>
    </row>
    <row r="22" spans="1:2">
      <c r="A22" s="82" t="s">
        <v>22</v>
      </c>
      <c r="B22" s="83">
        <v>221</v>
      </c>
    </row>
    <row r="23" spans="1:2">
      <c r="A23" s="82" t="s">
        <v>23</v>
      </c>
      <c r="B23" s="83">
        <v>222</v>
      </c>
    </row>
    <row r="24" spans="1:2">
      <c r="A24" s="82" t="s">
        <v>25</v>
      </c>
      <c r="B24" s="83">
        <v>223</v>
      </c>
    </row>
    <row r="25" spans="1:2">
      <c r="A25" s="82" t="s">
        <v>26</v>
      </c>
      <c r="B25" s="83">
        <v>224</v>
      </c>
    </row>
    <row r="26" spans="1:2">
      <c r="A26" s="82" t="s">
        <v>131</v>
      </c>
      <c r="B26" s="83">
        <v>225</v>
      </c>
    </row>
    <row r="27" spans="1:2">
      <c r="A27" s="82" t="s">
        <v>27</v>
      </c>
      <c r="B27" s="83">
        <v>226</v>
      </c>
    </row>
    <row r="28" spans="1:2">
      <c r="A28" s="82" t="s">
        <v>28</v>
      </c>
      <c r="B28" s="83">
        <v>227</v>
      </c>
    </row>
    <row r="29" spans="1:2">
      <c r="A29" s="82" t="s">
        <v>29</v>
      </c>
      <c r="B29" s="83">
        <v>228</v>
      </c>
    </row>
    <row r="30" spans="1:2">
      <c r="A30" s="82" t="s">
        <v>30</v>
      </c>
      <c r="B30" s="83">
        <v>229</v>
      </c>
    </row>
    <row r="31" spans="1:2">
      <c r="A31" s="82" t="s">
        <v>31</v>
      </c>
      <c r="B31" s="83">
        <v>230</v>
      </c>
    </row>
    <row r="32" spans="1:2">
      <c r="A32" s="82" t="s">
        <v>32</v>
      </c>
      <c r="B32" s="83">
        <v>231</v>
      </c>
    </row>
    <row r="33" spans="1:2">
      <c r="A33" s="82" t="s">
        <v>132</v>
      </c>
      <c r="B33" s="83">
        <v>232</v>
      </c>
    </row>
    <row r="34" spans="1:2">
      <c r="A34" s="82" t="s">
        <v>33</v>
      </c>
      <c r="B34" s="83">
        <v>233</v>
      </c>
    </row>
    <row r="35" spans="1:2">
      <c r="A35" s="82" t="s">
        <v>35</v>
      </c>
      <c r="B35" s="83">
        <v>234</v>
      </c>
    </row>
    <row r="36" spans="1:2">
      <c r="A36" s="82" t="s">
        <v>34</v>
      </c>
      <c r="B36" s="83">
        <v>235</v>
      </c>
    </row>
    <row r="37" spans="1:2">
      <c r="A37" s="82" t="s">
        <v>133</v>
      </c>
      <c r="B37" s="83">
        <v>236</v>
      </c>
    </row>
    <row r="38" spans="1:2">
      <c r="A38" s="82" t="s">
        <v>36</v>
      </c>
      <c r="B38" s="83">
        <v>237</v>
      </c>
    </row>
    <row r="39" spans="1:2">
      <c r="A39" s="82" t="s">
        <v>143</v>
      </c>
      <c r="B39" s="83">
        <v>238</v>
      </c>
    </row>
    <row r="40" spans="1:2">
      <c r="A40" s="82" t="s">
        <v>37</v>
      </c>
      <c r="B40" s="83">
        <v>239</v>
      </c>
    </row>
    <row r="41" spans="1:2">
      <c r="A41" s="82" t="s">
        <v>39</v>
      </c>
      <c r="B41" s="83">
        <v>240</v>
      </c>
    </row>
    <row r="42" spans="1:2">
      <c r="A42" s="82" t="s">
        <v>38</v>
      </c>
      <c r="B42" s="83">
        <v>241</v>
      </c>
    </row>
    <row r="43" spans="1:2">
      <c r="A43" s="82" t="s">
        <v>46</v>
      </c>
      <c r="B43" s="83">
        <v>242</v>
      </c>
    </row>
    <row r="44" spans="1:2">
      <c r="A44" s="82" t="s">
        <v>47</v>
      </c>
      <c r="B44" s="83">
        <v>243</v>
      </c>
    </row>
    <row r="45" spans="1:2">
      <c r="A45" s="82" t="s">
        <v>44</v>
      </c>
      <c r="B45" s="83">
        <v>244</v>
      </c>
    </row>
    <row r="46" spans="1:2">
      <c r="A46" s="82" t="s">
        <v>45</v>
      </c>
      <c r="B46" s="83">
        <v>245</v>
      </c>
    </row>
    <row r="47" spans="1:2">
      <c r="A47" s="82" t="s">
        <v>48</v>
      </c>
      <c r="B47" s="83">
        <v>246</v>
      </c>
    </row>
    <row r="48" spans="1:2">
      <c r="A48" s="82" t="s">
        <v>50</v>
      </c>
      <c r="B48" s="83">
        <v>247</v>
      </c>
    </row>
    <row r="49" spans="1:2">
      <c r="A49" s="82" t="s">
        <v>49</v>
      </c>
      <c r="B49" s="83">
        <v>248</v>
      </c>
    </row>
    <row r="50" spans="1:2">
      <c r="A50" s="82" t="s">
        <v>51</v>
      </c>
      <c r="B50" s="83">
        <v>249</v>
      </c>
    </row>
    <row r="51" spans="1:2">
      <c r="A51" s="82" t="s">
        <v>52</v>
      </c>
      <c r="B51" s="83">
        <v>250</v>
      </c>
    </row>
    <row r="52" spans="1:2">
      <c r="A52" s="82" t="s">
        <v>53</v>
      </c>
      <c r="B52" s="83">
        <v>251</v>
      </c>
    </row>
    <row r="53" spans="1:2">
      <c r="A53" s="82" t="s">
        <v>54</v>
      </c>
      <c r="B53" s="83">
        <v>252</v>
      </c>
    </row>
    <row r="54" spans="1:2">
      <c r="A54" s="82" t="s">
        <v>55</v>
      </c>
      <c r="B54" s="83">
        <v>253</v>
      </c>
    </row>
    <row r="55" spans="1:2">
      <c r="A55" s="82" t="s">
        <v>56</v>
      </c>
      <c r="B55" s="83">
        <v>254</v>
      </c>
    </row>
    <row r="56" spans="1:2">
      <c r="A56" s="82" t="s">
        <v>57</v>
      </c>
      <c r="B56" s="83">
        <v>255</v>
      </c>
    </row>
    <row r="57" spans="1:2">
      <c r="A57" s="82" t="s">
        <v>58</v>
      </c>
      <c r="B57" s="83">
        <v>256</v>
      </c>
    </row>
    <row r="58" spans="1:2">
      <c r="A58" s="82" t="s">
        <v>61</v>
      </c>
      <c r="B58" s="83">
        <v>257</v>
      </c>
    </row>
    <row r="59" spans="1:2">
      <c r="A59" s="82" t="s">
        <v>62</v>
      </c>
      <c r="B59" s="83">
        <v>258</v>
      </c>
    </row>
    <row r="60" spans="1:2">
      <c r="A60" s="82" t="s">
        <v>63</v>
      </c>
      <c r="B60" s="83">
        <v>259</v>
      </c>
    </row>
    <row r="61" spans="1:2">
      <c r="A61" s="82" t="s">
        <v>64</v>
      </c>
      <c r="B61" s="83">
        <v>260</v>
      </c>
    </row>
    <row r="62" spans="1:2">
      <c r="A62" s="82" t="s">
        <v>70</v>
      </c>
      <c r="B62" s="83">
        <v>261</v>
      </c>
    </row>
    <row r="63" spans="1:2">
      <c r="A63" s="82" t="s">
        <v>65</v>
      </c>
      <c r="B63" s="83">
        <v>262</v>
      </c>
    </row>
    <row r="64" spans="1:2">
      <c r="A64" s="82" t="s">
        <v>66</v>
      </c>
      <c r="B64" s="83">
        <v>263</v>
      </c>
    </row>
    <row r="65" spans="1:2">
      <c r="A65" s="82" t="s">
        <v>67</v>
      </c>
      <c r="B65" s="83">
        <v>264</v>
      </c>
    </row>
    <row r="66" spans="1:2">
      <c r="A66" s="82" t="s">
        <v>68</v>
      </c>
      <c r="B66" s="83">
        <v>265</v>
      </c>
    </row>
    <row r="67" spans="1:2">
      <c r="A67" s="82" t="s">
        <v>69</v>
      </c>
      <c r="B67" s="83">
        <v>266</v>
      </c>
    </row>
    <row r="68" spans="1:2">
      <c r="A68" s="82" t="s">
        <v>71</v>
      </c>
      <c r="B68" s="83">
        <v>267</v>
      </c>
    </row>
    <row r="69" spans="1:2">
      <c r="A69" s="82" t="s">
        <v>72</v>
      </c>
      <c r="B69" s="83">
        <v>268</v>
      </c>
    </row>
    <row r="70" spans="1:2">
      <c r="A70" s="82" t="s">
        <v>40</v>
      </c>
      <c r="B70" s="83">
        <v>269</v>
      </c>
    </row>
    <row r="71" spans="1:2">
      <c r="A71" s="82" t="s">
        <v>41</v>
      </c>
      <c r="B71" s="83">
        <v>270</v>
      </c>
    </row>
    <row r="72" spans="1:2">
      <c r="A72" s="82" t="s">
        <v>134</v>
      </c>
      <c r="B72" s="83">
        <v>271</v>
      </c>
    </row>
    <row r="73" spans="1:2">
      <c r="A73" s="82" t="s">
        <v>42</v>
      </c>
      <c r="B73" s="83">
        <v>272</v>
      </c>
    </row>
    <row r="74" spans="1:2">
      <c r="A74" s="82" t="s">
        <v>59</v>
      </c>
      <c r="B74" s="83">
        <v>273</v>
      </c>
    </row>
    <row r="75" spans="1:2">
      <c r="A75" s="82" t="s">
        <v>60</v>
      </c>
      <c r="B75" s="83">
        <v>274</v>
      </c>
    </row>
    <row r="76" spans="1:2">
      <c r="A76" s="82" t="s">
        <v>43</v>
      </c>
      <c r="B76" s="83">
        <v>275</v>
      </c>
    </row>
    <row r="77" spans="1:2">
      <c r="A77" s="82" t="s">
        <v>73</v>
      </c>
      <c r="B77" s="83">
        <v>276</v>
      </c>
    </row>
    <row r="78" spans="1:2">
      <c r="A78" s="82" t="s">
        <v>74</v>
      </c>
      <c r="B78" s="83">
        <v>277</v>
      </c>
    </row>
    <row r="79" spans="1:2">
      <c r="A79" s="82" t="s">
        <v>75</v>
      </c>
      <c r="B79" s="83">
        <v>278</v>
      </c>
    </row>
    <row r="80" spans="1:2">
      <c r="A80" s="82" t="s">
        <v>77</v>
      </c>
      <c r="B80" s="83">
        <v>279</v>
      </c>
    </row>
    <row r="81" spans="1:2">
      <c r="A81" s="82" t="s">
        <v>76</v>
      </c>
      <c r="B81" s="83">
        <v>280</v>
      </c>
    </row>
    <row r="82" spans="1:2">
      <c r="A82" s="82" t="s">
        <v>78</v>
      </c>
      <c r="B82" s="83">
        <v>281</v>
      </c>
    </row>
    <row r="83" spans="1:2">
      <c r="A83" s="82" t="s">
        <v>79</v>
      </c>
      <c r="B83" s="83">
        <v>282</v>
      </c>
    </row>
    <row r="84" spans="1:2">
      <c r="A84" s="82" t="s">
        <v>80</v>
      </c>
      <c r="B84" s="83">
        <v>283</v>
      </c>
    </row>
    <row r="85" spans="1:2">
      <c r="A85" s="82" t="s">
        <v>81</v>
      </c>
      <c r="B85" s="83">
        <v>284</v>
      </c>
    </row>
    <row r="86" spans="1:2">
      <c r="A86" s="82" t="s">
        <v>82</v>
      </c>
      <c r="B86" s="83">
        <v>285</v>
      </c>
    </row>
    <row r="87" spans="1:2">
      <c r="A87" s="82" t="s">
        <v>83</v>
      </c>
      <c r="B87" s="83">
        <v>286</v>
      </c>
    </row>
    <row r="88" spans="1:2">
      <c r="A88" s="82" t="s">
        <v>84</v>
      </c>
      <c r="B88" s="83">
        <v>287</v>
      </c>
    </row>
    <row r="89" spans="1:2">
      <c r="A89" s="82" t="s">
        <v>85</v>
      </c>
      <c r="B89" s="83">
        <v>288</v>
      </c>
    </row>
    <row r="90" spans="1:2">
      <c r="A90" s="82" t="s">
        <v>86</v>
      </c>
      <c r="B90" s="83">
        <v>289</v>
      </c>
    </row>
    <row r="91" spans="1:2">
      <c r="A91" s="82" t="s">
        <v>87</v>
      </c>
      <c r="B91" s="83">
        <v>290</v>
      </c>
    </row>
    <row r="92" spans="1:2">
      <c r="A92" s="82" t="s">
        <v>350</v>
      </c>
      <c r="B92" s="83">
        <v>291</v>
      </c>
    </row>
    <row r="93" spans="1:2">
      <c r="A93" s="82" t="s">
        <v>88</v>
      </c>
      <c r="B93" s="83">
        <v>292</v>
      </c>
    </row>
    <row r="94" spans="1:2">
      <c r="A94" s="82" t="s">
        <v>135</v>
      </c>
      <c r="B94" s="83">
        <v>293</v>
      </c>
    </row>
    <row r="95" spans="1:2">
      <c r="A95" s="82" t="s">
        <v>89</v>
      </c>
      <c r="B95" s="83">
        <v>294</v>
      </c>
    </row>
    <row r="96" spans="1:2">
      <c r="A96" s="82" t="s">
        <v>90</v>
      </c>
      <c r="B96" s="83">
        <v>295</v>
      </c>
    </row>
    <row r="97" spans="1:2">
      <c r="A97" s="82" t="s">
        <v>91</v>
      </c>
      <c r="B97" s="83">
        <v>296</v>
      </c>
    </row>
    <row r="98" spans="1:2">
      <c r="A98" s="82" t="s">
        <v>92</v>
      </c>
      <c r="B98" s="83">
        <v>297</v>
      </c>
    </row>
    <row r="99" spans="1:2">
      <c r="A99" s="82" t="s">
        <v>93</v>
      </c>
      <c r="B99" s="83">
        <v>298</v>
      </c>
    </row>
    <row r="100" spans="1:2">
      <c r="A100" s="82" t="s">
        <v>94</v>
      </c>
      <c r="B100" s="83">
        <v>299</v>
      </c>
    </row>
    <row r="101" spans="1:2">
      <c r="A101" s="82" t="s">
        <v>95</v>
      </c>
      <c r="B101" s="83">
        <v>700</v>
      </c>
    </row>
    <row r="102" spans="1:2">
      <c r="A102" s="82" t="s">
        <v>96</v>
      </c>
      <c r="B102" s="83">
        <v>701</v>
      </c>
    </row>
    <row r="103" spans="1:2">
      <c r="A103" s="82" t="s">
        <v>97</v>
      </c>
      <c r="B103" s="83">
        <v>702</v>
      </c>
    </row>
    <row r="104" spans="1:2">
      <c r="A104" s="82" t="s">
        <v>136</v>
      </c>
      <c r="B104" s="83">
        <v>703</v>
      </c>
    </row>
    <row r="105" spans="1:2">
      <c r="A105" s="82" t="s">
        <v>98</v>
      </c>
      <c r="B105" s="83">
        <v>704</v>
      </c>
    </row>
    <row r="106" spans="1:2">
      <c r="A106" s="82" t="s">
        <v>100</v>
      </c>
      <c r="B106" s="83">
        <v>705</v>
      </c>
    </row>
    <row r="107" spans="1:2">
      <c r="A107" s="82" t="s">
        <v>99</v>
      </c>
      <c r="B107" s="83">
        <v>706</v>
      </c>
    </row>
    <row r="108" spans="1:2">
      <c r="A108" s="82" t="s">
        <v>101</v>
      </c>
      <c r="B108" s="83">
        <v>707</v>
      </c>
    </row>
    <row r="109" spans="1:2">
      <c r="A109" s="82" t="s">
        <v>102</v>
      </c>
      <c r="B109" s="83">
        <v>708</v>
      </c>
    </row>
    <row r="110" spans="1:2">
      <c r="A110" s="82" t="s">
        <v>103</v>
      </c>
      <c r="B110" s="83">
        <v>709</v>
      </c>
    </row>
    <row r="111" spans="1:2">
      <c r="A111" s="82" t="s">
        <v>104</v>
      </c>
      <c r="B111" s="83">
        <v>710</v>
      </c>
    </row>
    <row r="112" spans="1:2">
      <c r="A112" s="82" t="s">
        <v>105</v>
      </c>
      <c r="B112" s="83">
        <v>711</v>
      </c>
    </row>
    <row r="113" spans="1:2">
      <c r="A113" s="82" t="s">
        <v>106</v>
      </c>
      <c r="B113" s="83">
        <v>712</v>
      </c>
    </row>
    <row r="114" spans="1:2">
      <c r="A114" s="82" t="s">
        <v>107</v>
      </c>
      <c r="B114" s="83">
        <v>713</v>
      </c>
    </row>
    <row r="115" spans="1:2">
      <c r="A115" s="82" t="s">
        <v>109</v>
      </c>
      <c r="B115" s="83">
        <v>714</v>
      </c>
    </row>
    <row r="116" spans="1:2">
      <c r="A116" s="82" t="s">
        <v>108</v>
      </c>
      <c r="B116" s="83">
        <v>715</v>
      </c>
    </row>
    <row r="117" spans="1:2">
      <c r="A117" s="82" t="s">
        <v>530</v>
      </c>
      <c r="B117" s="83">
        <v>716</v>
      </c>
    </row>
    <row r="118" spans="1:2">
      <c r="A118" s="82" t="s">
        <v>111</v>
      </c>
      <c r="B118" s="83">
        <v>717</v>
      </c>
    </row>
    <row r="119" spans="1:2">
      <c r="A119" s="82" t="s">
        <v>110</v>
      </c>
      <c r="B119" s="83">
        <v>718</v>
      </c>
    </row>
    <row r="120" spans="1:2">
      <c r="A120" s="82" t="s">
        <v>112</v>
      </c>
      <c r="B120" s="83">
        <v>719</v>
      </c>
    </row>
    <row r="121" spans="1:2">
      <c r="A121" s="82" t="s">
        <v>113</v>
      </c>
      <c r="B121" s="83">
        <v>720</v>
      </c>
    </row>
    <row r="122" spans="1:2">
      <c r="A122" s="82" t="s">
        <v>114</v>
      </c>
      <c r="B122" s="83">
        <v>721</v>
      </c>
    </row>
    <row r="123" spans="1:2">
      <c r="A123" s="82" t="s">
        <v>115</v>
      </c>
      <c r="B123" s="83">
        <v>722</v>
      </c>
    </row>
    <row r="124" spans="1:2">
      <c r="A124" s="82" t="s">
        <v>116</v>
      </c>
      <c r="B124" s="83">
        <v>723</v>
      </c>
    </row>
    <row r="125" spans="1:2">
      <c r="A125" s="82" t="s">
        <v>117</v>
      </c>
      <c r="B125" s="83">
        <v>724</v>
      </c>
    </row>
    <row r="126" spans="1:2">
      <c r="A126" s="82" t="s">
        <v>119</v>
      </c>
      <c r="B126" s="83">
        <v>725</v>
      </c>
    </row>
    <row r="127" spans="1:2">
      <c r="A127" s="82" t="s">
        <v>120</v>
      </c>
      <c r="B127" s="83">
        <v>726</v>
      </c>
    </row>
    <row r="128" spans="1:2">
      <c r="A128" s="82" t="s">
        <v>121</v>
      </c>
      <c r="B128" s="83">
        <v>727</v>
      </c>
    </row>
    <row r="129" spans="1:2">
      <c r="A129" s="82" t="s">
        <v>122</v>
      </c>
      <c r="B129" s="83">
        <v>728</v>
      </c>
    </row>
    <row r="130" spans="1:2">
      <c r="A130" s="82" t="s">
        <v>126</v>
      </c>
      <c r="B130" s="83">
        <v>729</v>
      </c>
    </row>
    <row r="131" spans="1:2">
      <c r="A131" s="82" t="s">
        <v>123</v>
      </c>
      <c r="B131" s="83">
        <v>730</v>
      </c>
    </row>
    <row r="132" spans="1:2">
      <c r="A132" s="82" t="s">
        <v>137</v>
      </c>
      <c r="B132" s="83">
        <v>731</v>
      </c>
    </row>
    <row r="133" spans="1:2">
      <c r="A133" s="82" t="s">
        <v>124</v>
      </c>
      <c r="B133" s="83">
        <v>732</v>
      </c>
    </row>
    <row r="134" spans="1:2">
      <c r="A134" s="82" t="s">
        <v>125</v>
      </c>
      <c r="B134" s="83">
        <v>733</v>
      </c>
    </row>
    <row r="135" spans="1:2">
      <c r="A135" s="82" t="s">
        <v>127</v>
      </c>
      <c r="B135" s="83">
        <v>734</v>
      </c>
    </row>
    <row r="136" spans="1:2">
      <c r="A136" s="82" t="s">
        <v>118</v>
      </c>
      <c r="B136" s="83">
        <v>735</v>
      </c>
    </row>
    <row r="137" spans="1:2">
      <c r="A137" s="82" t="s">
        <v>128</v>
      </c>
      <c r="B137" s="83">
        <v>736</v>
      </c>
    </row>
    <row r="138" spans="1:2">
      <c r="A138" s="82" t="s">
        <v>129</v>
      </c>
      <c r="B138" s="83">
        <v>737</v>
      </c>
    </row>
  </sheetData>
  <phoneticPr fontId="1"/>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59999389629810485"/>
  </sheetPr>
  <dimension ref="A1:K176"/>
  <sheetViews>
    <sheetView view="pageBreakPreview" zoomScale="80" zoomScaleNormal="100" zoomScaleSheetLayoutView="80" workbookViewId="0">
      <pane ySplit="2" topLeftCell="A3" activePane="bottomLeft" state="frozen"/>
      <selection pane="bottomLeft" activeCell="C8" sqref="C8"/>
    </sheetView>
  </sheetViews>
  <sheetFormatPr defaultColWidth="9" defaultRowHeight="45" customHeight="1"/>
  <cols>
    <col min="1" max="1" width="6.25" style="3" customWidth="1"/>
    <col min="2" max="2" width="9.75" style="3" customWidth="1"/>
    <col min="3" max="3" width="30" style="3" customWidth="1"/>
    <col min="4" max="4" width="11.25" style="47" customWidth="1"/>
    <col min="5" max="5" width="5.375" style="47" customWidth="1"/>
    <col min="6" max="6" width="32.125" style="3" customWidth="1"/>
    <col min="7" max="7" width="9.75" style="47" customWidth="1"/>
    <col min="8" max="8" width="16.375" style="3" customWidth="1"/>
    <col min="9" max="9" width="46.75" style="3" customWidth="1"/>
    <col min="10" max="10" width="10.375" style="47" customWidth="1"/>
    <col min="11" max="11" width="23.375" style="3" customWidth="1"/>
    <col min="12" max="16384" width="9" style="3"/>
  </cols>
  <sheetData>
    <row r="1" spans="1:11" ht="52.5" customHeight="1">
      <c r="A1" s="198" t="s">
        <v>145</v>
      </c>
      <c r="B1" s="199"/>
      <c r="C1" s="199"/>
      <c r="D1" s="199"/>
      <c r="E1" s="199"/>
      <c r="F1" s="199"/>
      <c r="G1" s="199"/>
      <c r="H1" s="199"/>
      <c r="I1" s="199"/>
      <c r="J1" s="199"/>
      <c r="K1" s="200"/>
    </row>
    <row r="2" spans="1:11" ht="57" customHeight="1">
      <c r="A2" s="48"/>
      <c r="B2" s="49" t="s">
        <v>150</v>
      </c>
      <c r="C2" s="50" t="s">
        <v>1</v>
      </c>
      <c r="D2" s="50" t="s">
        <v>149</v>
      </c>
      <c r="E2" s="49" t="s">
        <v>151</v>
      </c>
      <c r="F2" s="50" t="s">
        <v>0</v>
      </c>
      <c r="G2" s="49" t="s">
        <v>153</v>
      </c>
      <c r="H2" s="50" t="s">
        <v>148</v>
      </c>
      <c r="I2" s="50" t="s">
        <v>146</v>
      </c>
      <c r="J2" s="50" t="s">
        <v>152</v>
      </c>
      <c r="K2" s="51" t="s">
        <v>147</v>
      </c>
    </row>
    <row r="3" spans="1:11" ht="45" customHeight="1">
      <c r="A3" s="54">
        <v>1</v>
      </c>
      <c r="B3" s="84">
        <f>IFERROR(VLOOKUP(C3,学会NO!$A$2:$B$138,2,FALSE),"")</f>
        <v>204</v>
      </c>
      <c r="C3" s="58" t="s">
        <v>651</v>
      </c>
      <c r="D3" s="157">
        <v>204101</v>
      </c>
      <c r="E3" s="55" t="str">
        <f t="shared" ref="E3:E33" si="0">RIGHT(D3,2)</f>
        <v>01</v>
      </c>
      <c r="F3" s="158"/>
      <c r="G3" s="157">
        <v>0</v>
      </c>
      <c r="H3" s="56" t="s">
        <v>208</v>
      </c>
      <c r="I3" s="158" t="s">
        <v>650</v>
      </c>
      <c r="J3" s="160" t="s">
        <v>649</v>
      </c>
      <c r="K3" s="108" t="s">
        <v>190</v>
      </c>
    </row>
    <row r="4" spans="1:11" ht="45" customHeight="1">
      <c r="A4" s="54">
        <v>2</v>
      </c>
      <c r="B4" s="84">
        <f>IFERROR(VLOOKUP(C4,学会NO!$A$2:$B$138,2,FALSE),"")</f>
        <v>204</v>
      </c>
      <c r="C4" s="58" t="s">
        <v>651</v>
      </c>
      <c r="D4" s="157">
        <v>204102</v>
      </c>
      <c r="E4" s="55" t="str">
        <f t="shared" si="0"/>
        <v>02</v>
      </c>
      <c r="F4" s="158"/>
      <c r="G4" s="157">
        <v>0</v>
      </c>
      <c r="H4" s="56" t="s">
        <v>208</v>
      </c>
      <c r="I4" s="158" t="s">
        <v>652</v>
      </c>
      <c r="J4" s="157" t="s">
        <v>653</v>
      </c>
      <c r="K4" s="108" t="s">
        <v>190</v>
      </c>
    </row>
    <row r="5" spans="1:11" ht="45" customHeight="1">
      <c r="A5" s="54">
        <v>3</v>
      </c>
      <c r="B5" s="84">
        <f>IFERROR(VLOOKUP(C5,学会NO!$A$2:$B$138,2,FALSE),"")</f>
        <v>204</v>
      </c>
      <c r="C5" s="58" t="s">
        <v>651</v>
      </c>
      <c r="D5" s="157">
        <v>204103</v>
      </c>
      <c r="E5" s="55" t="str">
        <f t="shared" si="0"/>
        <v>03</v>
      </c>
      <c r="F5" s="158"/>
      <c r="G5" s="157">
        <v>0</v>
      </c>
      <c r="H5" s="56" t="s">
        <v>208</v>
      </c>
      <c r="I5" s="158" t="s">
        <v>654</v>
      </c>
      <c r="J5" s="157" t="s">
        <v>616</v>
      </c>
      <c r="K5" s="108" t="s">
        <v>190</v>
      </c>
    </row>
    <row r="6" spans="1:11" ht="45" customHeight="1">
      <c r="A6" s="54">
        <v>4</v>
      </c>
      <c r="B6" s="90">
        <f>IFERROR(VLOOKUP(C6,学会NO!$A$2:$B$138,2,FALSE),"")</f>
        <v>204</v>
      </c>
      <c r="C6" s="58" t="s">
        <v>651</v>
      </c>
      <c r="D6" s="98">
        <v>204104</v>
      </c>
      <c r="E6" s="93" t="str">
        <f t="shared" si="0"/>
        <v>04</v>
      </c>
      <c r="F6" s="109"/>
      <c r="G6" s="98">
        <v>0</v>
      </c>
      <c r="H6" s="91" t="s">
        <v>208</v>
      </c>
      <c r="I6" s="109" t="s">
        <v>655</v>
      </c>
      <c r="J6" s="98" t="s">
        <v>221</v>
      </c>
      <c r="K6" s="121" t="s">
        <v>190</v>
      </c>
    </row>
    <row r="7" spans="1:11" ht="77.45" customHeight="1">
      <c r="A7" s="54">
        <v>5</v>
      </c>
      <c r="B7" s="90">
        <f>IFERROR(VLOOKUP(C7,学会NO!$A$2:$B$138,2,FALSE),"")</f>
        <v>208</v>
      </c>
      <c r="C7" s="56" t="s">
        <v>770</v>
      </c>
      <c r="D7" s="98">
        <v>208101</v>
      </c>
      <c r="E7" s="93" t="str">
        <f t="shared" si="0"/>
        <v>01</v>
      </c>
      <c r="F7" s="109" t="s">
        <v>771</v>
      </c>
      <c r="G7" s="98">
        <v>9</v>
      </c>
      <c r="H7" s="91" t="s">
        <v>288</v>
      </c>
      <c r="I7" s="109" t="s">
        <v>769</v>
      </c>
      <c r="J7" s="98" t="s">
        <v>772</v>
      </c>
      <c r="K7" s="112" t="s">
        <v>190</v>
      </c>
    </row>
    <row r="8" spans="1:11" ht="45" customHeight="1">
      <c r="A8" s="54">
        <v>6</v>
      </c>
      <c r="B8" s="90" t="str">
        <f>IFERROR(VLOOKUP(C8,学会NO!$A$2:$B$138,2,FALSE),"")</f>
        <v/>
      </c>
      <c r="C8" s="56" t="s">
        <v>1870</v>
      </c>
      <c r="D8" s="210">
        <v>208102</v>
      </c>
      <c r="E8" s="211" t="str">
        <f t="shared" si="0"/>
        <v>02</v>
      </c>
      <c r="F8" s="212" t="s">
        <v>775</v>
      </c>
      <c r="G8" s="213"/>
      <c r="H8" s="214" t="s">
        <v>173</v>
      </c>
      <c r="I8" s="215" t="s">
        <v>774</v>
      </c>
      <c r="J8" s="213" t="s">
        <v>773</v>
      </c>
      <c r="K8" s="216" t="s">
        <v>190</v>
      </c>
    </row>
    <row r="9" spans="1:11" ht="45" customHeight="1">
      <c r="A9" s="54">
        <v>7</v>
      </c>
      <c r="B9" s="90">
        <f>IFERROR(VLOOKUP(C9,学会NO!$A$2:$B$138,2,FALSE),"")</f>
        <v>209</v>
      </c>
      <c r="C9" s="56" t="s">
        <v>1343</v>
      </c>
      <c r="D9" s="98">
        <v>209101</v>
      </c>
      <c r="E9" s="93" t="str">
        <f t="shared" si="0"/>
        <v>01</v>
      </c>
      <c r="F9" s="109" t="s">
        <v>1344</v>
      </c>
      <c r="G9" s="98">
        <v>4</v>
      </c>
      <c r="H9" s="91" t="s">
        <v>288</v>
      </c>
      <c r="I9" s="109" t="s">
        <v>1815</v>
      </c>
      <c r="J9" s="98" t="s">
        <v>1737</v>
      </c>
      <c r="K9" s="121" t="s">
        <v>264</v>
      </c>
    </row>
    <row r="10" spans="1:11" ht="45" customHeight="1">
      <c r="A10" s="54">
        <v>8</v>
      </c>
      <c r="B10" s="90">
        <f>IFERROR(VLOOKUP(C10,学会NO!$A$2:$B$138,2,FALSE),"")</f>
        <v>209</v>
      </c>
      <c r="C10" s="56" t="s">
        <v>1343</v>
      </c>
      <c r="D10" s="98">
        <v>209102</v>
      </c>
      <c r="E10" s="93" t="str">
        <f t="shared" si="0"/>
        <v>02</v>
      </c>
      <c r="F10" s="109" t="s">
        <v>1346</v>
      </c>
      <c r="G10" s="98">
        <v>2</v>
      </c>
      <c r="H10" s="91" t="s">
        <v>288</v>
      </c>
      <c r="I10" s="109" t="s">
        <v>1345</v>
      </c>
      <c r="J10" s="98" t="s">
        <v>1738</v>
      </c>
      <c r="K10" s="112" t="s">
        <v>264</v>
      </c>
    </row>
    <row r="11" spans="1:11" ht="45" customHeight="1">
      <c r="A11" s="54">
        <v>9</v>
      </c>
      <c r="B11" s="90">
        <f>IFERROR(VLOOKUP(C11,学会NO!$A$2:$B$138,2,FALSE),"")</f>
        <v>214</v>
      </c>
      <c r="C11" s="56" t="s">
        <v>185</v>
      </c>
      <c r="D11" s="92" t="s">
        <v>187</v>
      </c>
      <c r="E11" s="93" t="str">
        <f t="shared" si="0"/>
        <v>01</v>
      </c>
      <c r="F11" s="95" t="s">
        <v>186</v>
      </c>
      <c r="G11" s="94">
        <v>5</v>
      </c>
      <c r="H11" s="91" t="s">
        <v>189</v>
      </c>
      <c r="I11" s="159" t="s">
        <v>188</v>
      </c>
      <c r="J11" s="111" t="s">
        <v>198</v>
      </c>
      <c r="K11" s="121" t="s">
        <v>264</v>
      </c>
    </row>
    <row r="12" spans="1:11" ht="45" customHeight="1">
      <c r="A12" s="54">
        <v>10</v>
      </c>
      <c r="B12" s="90">
        <f>IFERROR(VLOOKUP(C12,学会NO!$A$2:$B$138,2,FALSE),"")</f>
        <v>214</v>
      </c>
      <c r="C12" s="56" t="s">
        <v>185</v>
      </c>
      <c r="D12" s="92" t="s">
        <v>191</v>
      </c>
      <c r="E12" s="93" t="str">
        <f t="shared" si="0"/>
        <v>02</v>
      </c>
      <c r="F12" s="95" t="s">
        <v>1832</v>
      </c>
      <c r="G12" s="94">
        <v>4</v>
      </c>
      <c r="H12" s="91" t="s">
        <v>189</v>
      </c>
      <c r="I12" s="95" t="s">
        <v>192</v>
      </c>
      <c r="J12" s="96" t="s">
        <v>193</v>
      </c>
      <c r="K12" s="121" t="s">
        <v>264</v>
      </c>
    </row>
    <row r="13" spans="1:11" ht="45" customHeight="1">
      <c r="A13" s="54">
        <v>11</v>
      </c>
      <c r="B13" s="90">
        <f>IFERROR(VLOOKUP(C13,学会NO!$A$2:$B$138,2,FALSE),"")</f>
        <v>214</v>
      </c>
      <c r="C13" s="56" t="s">
        <v>185</v>
      </c>
      <c r="D13" s="92" t="s">
        <v>194</v>
      </c>
      <c r="E13" s="93" t="str">
        <f t="shared" si="0"/>
        <v>03</v>
      </c>
      <c r="F13" s="91"/>
      <c r="G13" s="94">
        <v>0</v>
      </c>
      <c r="H13" s="91" t="s">
        <v>189</v>
      </c>
      <c r="I13" s="95" t="s">
        <v>196</v>
      </c>
      <c r="J13" s="111" t="s">
        <v>195</v>
      </c>
      <c r="K13" s="155" t="s">
        <v>264</v>
      </c>
    </row>
    <row r="14" spans="1:11" ht="109.9" customHeight="1">
      <c r="A14" s="54">
        <v>12</v>
      </c>
      <c r="B14" s="90">
        <f>IFERROR(VLOOKUP(C14,学会NO!$A$2:$B$138,2,FALSE),"")</f>
        <v>215</v>
      </c>
      <c r="C14" s="56" t="s">
        <v>242</v>
      </c>
      <c r="D14" s="92" t="s">
        <v>243</v>
      </c>
      <c r="E14" s="93" t="str">
        <f t="shared" si="0"/>
        <v>01</v>
      </c>
      <c r="F14" s="95" t="s">
        <v>244</v>
      </c>
      <c r="G14" s="94">
        <v>3</v>
      </c>
      <c r="H14" s="91" t="s">
        <v>173</v>
      </c>
      <c r="I14" s="95" t="s">
        <v>245</v>
      </c>
      <c r="J14" s="96">
        <v>0</v>
      </c>
      <c r="K14" s="112" t="s">
        <v>264</v>
      </c>
    </row>
    <row r="15" spans="1:11" ht="60.6" customHeight="1">
      <c r="A15" s="54">
        <v>13</v>
      </c>
      <c r="B15" s="90">
        <f>IFERROR(VLOOKUP(C15,学会NO!$A$2:$B$138,2,FALSE),"")</f>
        <v>218</v>
      </c>
      <c r="C15" s="58" t="s">
        <v>676</v>
      </c>
      <c r="D15" s="98">
        <v>218101</v>
      </c>
      <c r="E15" s="93" t="str">
        <f t="shared" si="0"/>
        <v>01</v>
      </c>
      <c r="F15" s="109" t="s">
        <v>1183</v>
      </c>
      <c r="G15" s="98">
        <v>2</v>
      </c>
      <c r="H15" s="91" t="s">
        <v>173</v>
      </c>
      <c r="I15" s="109" t="s">
        <v>675</v>
      </c>
      <c r="J15" s="113" t="s">
        <v>674</v>
      </c>
      <c r="K15" s="147" t="s">
        <v>264</v>
      </c>
    </row>
    <row r="16" spans="1:11" ht="45" customHeight="1">
      <c r="A16" s="54">
        <v>14</v>
      </c>
      <c r="B16" s="90">
        <f>IFERROR(VLOOKUP(C16,学会NO!$A$2:$B$138,2,FALSE),"")</f>
        <v>218</v>
      </c>
      <c r="C16" s="58" t="s">
        <v>676</v>
      </c>
      <c r="D16" s="98">
        <v>218102</v>
      </c>
      <c r="E16" s="93" t="str">
        <f t="shared" si="0"/>
        <v>02</v>
      </c>
      <c r="F16" s="109" t="s">
        <v>1184</v>
      </c>
      <c r="G16" s="98">
        <v>1</v>
      </c>
      <c r="H16" s="91" t="s">
        <v>173</v>
      </c>
      <c r="I16" s="109" t="s">
        <v>678</v>
      </c>
      <c r="J16" s="113" t="s">
        <v>677</v>
      </c>
      <c r="K16" s="147" t="s">
        <v>264</v>
      </c>
    </row>
    <row r="17" spans="1:11" ht="45" customHeight="1">
      <c r="A17" s="54">
        <v>15</v>
      </c>
      <c r="B17" s="90">
        <f>IFERROR(VLOOKUP(C17,学会NO!$A$2:$B$138,2,FALSE),"")</f>
        <v>218</v>
      </c>
      <c r="C17" s="58" t="s">
        <v>676</v>
      </c>
      <c r="D17" s="98">
        <v>218103</v>
      </c>
      <c r="E17" s="93" t="str">
        <f t="shared" si="0"/>
        <v>03</v>
      </c>
      <c r="F17" s="109" t="s">
        <v>1185</v>
      </c>
      <c r="G17" s="98">
        <v>2</v>
      </c>
      <c r="H17" s="91" t="s">
        <v>173</v>
      </c>
      <c r="I17" s="109" t="s">
        <v>680</v>
      </c>
      <c r="J17" s="113" t="s">
        <v>679</v>
      </c>
      <c r="K17" s="147" t="s">
        <v>264</v>
      </c>
    </row>
    <row r="18" spans="1:11" ht="117.6" customHeight="1">
      <c r="A18" s="54">
        <v>16</v>
      </c>
      <c r="B18" s="90">
        <f>IFERROR(VLOOKUP(C18,学会NO!$A$2:$B$138,2,FALSE),"")</f>
        <v>218</v>
      </c>
      <c r="C18" s="58" t="s">
        <v>676</v>
      </c>
      <c r="D18" s="98">
        <v>218104</v>
      </c>
      <c r="E18" s="93" t="str">
        <f t="shared" si="0"/>
        <v>04</v>
      </c>
      <c r="F18" s="109" t="s">
        <v>1184</v>
      </c>
      <c r="G18" s="98">
        <v>1</v>
      </c>
      <c r="H18" s="91" t="s">
        <v>173</v>
      </c>
      <c r="I18" s="109" t="s">
        <v>681</v>
      </c>
      <c r="J18" s="113" t="s">
        <v>679</v>
      </c>
      <c r="K18" s="147" t="s">
        <v>264</v>
      </c>
    </row>
    <row r="19" spans="1:11" ht="45" customHeight="1">
      <c r="A19" s="54">
        <v>17</v>
      </c>
      <c r="B19" s="90">
        <f>IFERROR(VLOOKUP(C19,学会NO!$A$2:$B$138,2,FALSE),"")</f>
        <v>221</v>
      </c>
      <c r="C19" s="58" t="s">
        <v>464</v>
      </c>
      <c r="D19" s="98">
        <v>221101</v>
      </c>
      <c r="E19" s="93" t="str">
        <f t="shared" si="0"/>
        <v>01</v>
      </c>
      <c r="F19" s="109" t="s">
        <v>465</v>
      </c>
      <c r="G19" s="98">
        <v>1</v>
      </c>
      <c r="H19" s="91" t="s">
        <v>173</v>
      </c>
      <c r="I19" s="109" t="s">
        <v>463</v>
      </c>
      <c r="J19" s="113" t="s">
        <v>462</v>
      </c>
      <c r="K19" s="112" t="s">
        <v>190</v>
      </c>
    </row>
    <row r="20" spans="1:11" ht="45" customHeight="1">
      <c r="A20" s="54">
        <v>18</v>
      </c>
      <c r="B20" s="90">
        <f>IFERROR(VLOOKUP(C20,学会NO!$A$2:$B$138,2,FALSE),"")</f>
        <v>224</v>
      </c>
      <c r="C20" s="56" t="s">
        <v>861</v>
      </c>
      <c r="D20" s="98">
        <v>224101</v>
      </c>
      <c r="E20" s="93" t="str">
        <f t="shared" si="0"/>
        <v>01</v>
      </c>
      <c r="F20" s="109" t="s">
        <v>862</v>
      </c>
      <c r="G20" s="98">
        <v>1</v>
      </c>
      <c r="H20" s="91" t="s">
        <v>173</v>
      </c>
      <c r="I20" s="109" t="s">
        <v>860</v>
      </c>
      <c r="J20" s="98" t="s">
        <v>863</v>
      </c>
      <c r="K20" s="112" t="s">
        <v>190</v>
      </c>
    </row>
    <row r="21" spans="1:11" ht="45" customHeight="1">
      <c r="A21" s="54">
        <v>19</v>
      </c>
      <c r="B21" s="90">
        <f>IFERROR(VLOOKUP(C21,学会NO!$A$2:$B$138,2,FALSE),"")</f>
        <v>227</v>
      </c>
      <c r="C21" s="56" t="s">
        <v>1327</v>
      </c>
      <c r="D21" s="98">
        <v>227101</v>
      </c>
      <c r="E21" s="93" t="str">
        <f t="shared" si="0"/>
        <v>01</v>
      </c>
      <c r="F21" s="109" t="s">
        <v>1329</v>
      </c>
      <c r="G21" s="98">
        <v>1</v>
      </c>
      <c r="H21" s="91" t="s">
        <v>288</v>
      </c>
      <c r="I21" s="109" t="s">
        <v>1328</v>
      </c>
      <c r="J21" s="98" t="s">
        <v>1330</v>
      </c>
      <c r="K21" s="112" t="s">
        <v>264</v>
      </c>
    </row>
    <row r="22" spans="1:11" ht="45" customHeight="1">
      <c r="A22" s="54">
        <v>20</v>
      </c>
      <c r="B22" s="90">
        <f>IFERROR(VLOOKUP(C22,学会NO!$A$2:$B$138,2,FALSE),"")</f>
        <v>227</v>
      </c>
      <c r="C22" s="56" t="s">
        <v>1327</v>
      </c>
      <c r="D22" s="98">
        <v>227102</v>
      </c>
      <c r="E22" s="93" t="str">
        <f t="shared" si="0"/>
        <v>02</v>
      </c>
      <c r="F22" s="109" t="s">
        <v>1329</v>
      </c>
      <c r="G22" s="98">
        <v>1</v>
      </c>
      <c r="H22" s="91" t="s">
        <v>173</v>
      </c>
      <c r="I22" s="109" t="s">
        <v>1331</v>
      </c>
      <c r="J22" s="98" t="s">
        <v>1330</v>
      </c>
      <c r="K22" s="112" t="s">
        <v>264</v>
      </c>
    </row>
    <row r="23" spans="1:11" ht="45" customHeight="1">
      <c r="A23" s="54">
        <v>21</v>
      </c>
      <c r="B23" s="90">
        <f>IFERROR(VLOOKUP(C23,学会NO!$A$2:$B$138,2,FALSE),"")</f>
        <v>228</v>
      </c>
      <c r="C23" s="56" t="s">
        <v>29</v>
      </c>
      <c r="D23" s="98">
        <v>228101</v>
      </c>
      <c r="E23" s="93" t="str">
        <f t="shared" si="0"/>
        <v>01</v>
      </c>
      <c r="F23" s="109" t="s">
        <v>337</v>
      </c>
      <c r="G23" s="98">
        <v>10</v>
      </c>
      <c r="H23" s="91" t="s">
        <v>173</v>
      </c>
      <c r="I23" s="97" t="s">
        <v>336</v>
      </c>
      <c r="J23" s="98" t="s">
        <v>338</v>
      </c>
      <c r="K23" s="112" t="s">
        <v>190</v>
      </c>
    </row>
    <row r="24" spans="1:11" ht="45" customHeight="1">
      <c r="A24" s="54">
        <v>22</v>
      </c>
      <c r="B24" s="90">
        <f>IFERROR(VLOOKUP(C24,学会NO!$A$2:$B$138,2,FALSE),"")</f>
        <v>229</v>
      </c>
      <c r="C24" s="58" t="s">
        <v>615</v>
      </c>
      <c r="D24" s="98">
        <v>229101</v>
      </c>
      <c r="E24" s="93" t="str">
        <f t="shared" si="0"/>
        <v>01</v>
      </c>
      <c r="F24" s="109"/>
      <c r="G24" s="98">
        <v>0</v>
      </c>
      <c r="H24" s="91" t="s">
        <v>173</v>
      </c>
      <c r="I24" s="109" t="s">
        <v>614</v>
      </c>
      <c r="J24" s="98" t="s">
        <v>616</v>
      </c>
      <c r="K24" s="112" t="s">
        <v>190</v>
      </c>
    </row>
    <row r="25" spans="1:11" ht="45" customHeight="1">
      <c r="A25" s="54">
        <v>23</v>
      </c>
      <c r="B25" s="90">
        <f>IFERROR(VLOOKUP(C25,学会NO!$A$2:$B$138,2,FALSE),"")</f>
        <v>229</v>
      </c>
      <c r="C25" s="58" t="s">
        <v>615</v>
      </c>
      <c r="D25" s="98">
        <v>229102</v>
      </c>
      <c r="E25" s="93" t="str">
        <f t="shared" si="0"/>
        <v>02</v>
      </c>
      <c r="F25" s="109"/>
      <c r="G25" s="98">
        <v>0</v>
      </c>
      <c r="H25" s="91" t="s">
        <v>173</v>
      </c>
      <c r="I25" s="109" t="s">
        <v>617</v>
      </c>
      <c r="J25" s="98" t="s">
        <v>616</v>
      </c>
      <c r="K25" s="112" t="s">
        <v>190</v>
      </c>
    </row>
    <row r="26" spans="1:11" ht="45" customHeight="1">
      <c r="A26" s="54">
        <v>24</v>
      </c>
      <c r="B26" s="90">
        <f>IFERROR(VLOOKUP(C26,学会NO!$A$2:$B$138,2,FALSE),"")</f>
        <v>229</v>
      </c>
      <c r="C26" s="58" t="s">
        <v>615</v>
      </c>
      <c r="D26" s="98">
        <v>229103</v>
      </c>
      <c r="E26" s="93" t="str">
        <f t="shared" si="0"/>
        <v>03</v>
      </c>
      <c r="F26" s="109" t="s">
        <v>619</v>
      </c>
      <c r="G26" s="98">
        <v>2</v>
      </c>
      <c r="H26" s="91" t="s">
        <v>173</v>
      </c>
      <c r="I26" s="109" t="s">
        <v>618</v>
      </c>
      <c r="J26" s="98" t="s">
        <v>616</v>
      </c>
      <c r="K26" s="112" t="s">
        <v>190</v>
      </c>
    </row>
    <row r="27" spans="1:11" ht="45" customHeight="1">
      <c r="A27" s="54">
        <v>25</v>
      </c>
      <c r="B27" s="90" t="str">
        <f>IFERROR(VLOOKUP(C27,学会NO!$A$2:$B$138,2,FALSE),"")</f>
        <v/>
      </c>
      <c r="C27" s="58" t="s">
        <v>1870</v>
      </c>
      <c r="D27" s="210">
        <v>229104</v>
      </c>
      <c r="E27" s="211" t="str">
        <f t="shared" si="0"/>
        <v>04</v>
      </c>
      <c r="F27" s="212" t="s">
        <v>622</v>
      </c>
      <c r="G27" s="213"/>
      <c r="H27" s="214" t="s">
        <v>173</v>
      </c>
      <c r="I27" s="215" t="s">
        <v>621</v>
      </c>
      <c r="J27" s="213" t="s">
        <v>620</v>
      </c>
      <c r="K27" s="216" t="s">
        <v>190</v>
      </c>
    </row>
    <row r="28" spans="1:11" ht="45" customHeight="1">
      <c r="A28" s="54">
        <v>26</v>
      </c>
      <c r="B28" s="90">
        <f>IFERROR(VLOOKUP(C28,学会NO!$A$2:$B$138,2,FALSE),"")</f>
        <v>229</v>
      </c>
      <c r="C28" s="58" t="s">
        <v>615</v>
      </c>
      <c r="D28" s="98">
        <v>229105</v>
      </c>
      <c r="E28" s="93" t="str">
        <f t="shared" si="0"/>
        <v>05</v>
      </c>
      <c r="F28" s="109"/>
      <c r="G28" s="98">
        <v>0</v>
      </c>
      <c r="H28" s="91" t="s">
        <v>173</v>
      </c>
      <c r="I28" s="109" t="s">
        <v>623</v>
      </c>
      <c r="J28" s="98" t="s">
        <v>616</v>
      </c>
      <c r="K28" s="112" t="s">
        <v>264</v>
      </c>
    </row>
    <row r="29" spans="1:11" ht="45" customHeight="1">
      <c r="A29" s="54">
        <v>27</v>
      </c>
      <c r="B29" s="90">
        <f>IFERROR(VLOOKUP(C29,学会NO!$A$2:$B$138,2,FALSE),"")</f>
        <v>231</v>
      </c>
      <c r="C29" s="58" t="s">
        <v>1483</v>
      </c>
      <c r="D29" s="98">
        <v>231101</v>
      </c>
      <c r="E29" s="93" t="str">
        <f t="shared" si="0"/>
        <v>01</v>
      </c>
      <c r="F29" s="109" t="s">
        <v>1484</v>
      </c>
      <c r="G29" s="98">
        <v>2</v>
      </c>
      <c r="H29" s="91" t="s">
        <v>324</v>
      </c>
      <c r="I29" s="109" t="s">
        <v>1482</v>
      </c>
      <c r="J29" s="98" t="s">
        <v>1481</v>
      </c>
      <c r="K29" s="127" t="s">
        <v>264</v>
      </c>
    </row>
    <row r="30" spans="1:11" ht="45" customHeight="1">
      <c r="A30" s="54">
        <v>28</v>
      </c>
      <c r="B30" s="90">
        <f>IFERROR(VLOOKUP(C30,学会NO!$A$2:$B$138,2,FALSE),"")</f>
        <v>231</v>
      </c>
      <c r="C30" s="58" t="s">
        <v>1483</v>
      </c>
      <c r="D30" s="98">
        <v>231102</v>
      </c>
      <c r="E30" s="93" t="str">
        <f t="shared" si="0"/>
        <v>02</v>
      </c>
      <c r="F30" s="109" t="s">
        <v>1486</v>
      </c>
      <c r="G30" s="98">
        <v>1</v>
      </c>
      <c r="H30" s="91" t="s">
        <v>288</v>
      </c>
      <c r="I30" s="109" t="s">
        <v>1833</v>
      </c>
      <c r="J30" s="98" t="s">
        <v>1485</v>
      </c>
      <c r="K30" s="121" t="s">
        <v>190</v>
      </c>
    </row>
    <row r="31" spans="1:11" ht="45" customHeight="1">
      <c r="A31" s="54">
        <v>29</v>
      </c>
      <c r="B31" s="90">
        <f>IFERROR(VLOOKUP(C31,学会NO!$A$2:$B$138,2,FALSE),"")</f>
        <v>231</v>
      </c>
      <c r="C31" s="58" t="s">
        <v>1483</v>
      </c>
      <c r="D31" s="98">
        <v>231103</v>
      </c>
      <c r="E31" s="93" t="str">
        <f t="shared" si="0"/>
        <v>03</v>
      </c>
      <c r="F31" s="109"/>
      <c r="G31" s="98">
        <v>0</v>
      </c>
      <c r="H31" s="91" t="s">
        <v>324</v>
      </c>
      <c r="I31" s="109" t="s">
        <v>1488</v>
      </c>
      <c r="J31" s="98" t="s">
        <v>1487</v>
      </c>
      <c r="K31" s="112" t="s">
        <v>264</v>
      </c>
    </row>
    <row r="32" spans="1:11" ht="45" customHeight="1">
      <c r="A32" s="54">
        <v>30</v>
      </c>
      <c r="B32" s="90">
        <f>IFERROR(VLOOKUP(C32,学会NO!$A$2:$B$138,2,FALSE),"")</f>
        <v>234</v>
      </c>
      <c r="C32" s="56" t="s">
        <v>301</v>
      </c>
      <c r="D32" s="98">
        <v>234101</v>
      </c>
      <c r="E32" s="93" t="str">
        <f t="shared" si="0"/>
        <v>01</v>
      </c>
      <c r="F32" s="109" t="s">
        <v>302</v>
      </c>
      <c r="G32" s="98">
        <v>2</v>
      </c>
      <c r="H32" s="91" t="s">
        <v>288</v>
      </c>
      <c r="I32" s="97" t="s">
        <v>300</v>
      </c>
      <c r="J32" s="98" t="s">
        <v>303</v>
      </c>
      <c r="K32" s="121" t="s">
        <v>190</v>
      </c>
    </row>
    <row r="33" spans="1:11" ht="45" customHeight="1">
      <c r="A33" s="54">
        <v>31</v>
      </c>
      <c r="B33" s="90">
        <f>IFERROR(VLOOKUP(C33,学会NO!$A$2:$B$138,2,FALSE),"")</f>
        <v>235</v>
      </c>
      <c r="C33" s="58" t="s">
        <v>537</v>
      </c>
      <c r="D33" s="98">
        <v>235101</v>
      </c>
      <c r="E33" s="93" t="str">
        <f t="shared" si="0"/>
        <v>01</v>
      </c>
      <c r="F33" s="109" t="s">
        <v>538</v>
      </c>
      <c r="G33" s="98">
        <v>2</v>
      </c>
      <c r="H33" s="91" t="s">
        <v>288</v>
      </c>
      <c r="I33" s="109" t="s">
        <v>536</v>
      </c>
      <c r="J33" s="98">
        <v>0</v>
      </c>
      <c r="K33" s="121" t="s">
        <v>264</v>
      </c>
    </row>
    <row r="34" spans="1:11" ht="45" customHeight="1">
      <c r="A34" s="54">
        <v>32</v>
      </c>
      <c r="B34" s="90">
        <f>IFERROR(VLOOKUP(C34,学会NO!$A$2:$B$138,2,FALSE),"")</f>
        <v>235</v>
      </c>
      <c r="C34" s="58" t="s">
        <v>537</v>
      </c>
      <c r="D34" s="98">
        <v>235102</v>
      </c>
      <c r="E34" s="93" t="str">
        <f t="shared" ref="E34:E65" si="1">RIGHT(D34,2)</f>
        <v>02</v>
      </c>
      <c r="F34" s="109" t="s">
        <v>538</v>
      </c>
      <c r="G34" s="98">
        <v>2</v>
      </c>
      <c r="H34" s="91" t="s">
        <v>173</v>
      </c>
      <c r="I34" s="109" t="s">
        <v>539</v>
      </c>
      <c r="J34" s="98">
        <v>0</v>
      </c>
      <c r="K34" s="121" t="s">
        <v>264</v>
      </c>
    </row>
    <row r="35" spans="1:11" ht="45" customHeight="1">
      <c r="A35" s="54">
        <v>33</v>
      </c>
      <c r="B35" s="90">
        <f>IFERROR(VLOOKUP(C35,学会NO!$A$2:$B$138,2,FALSE),"")</f>
        <v>236</v>
      </c>
      <c r="C35" s="56" t="s">
        <v>723</v>
      </c>
      <c r="D35" s="98">
        <v>236101</v>
      </c>
      <c r="E35" s="93" t="str">
        <f t="shared" si="1"/>
        <v>01</v>
      </c>
      <c r="F35" s="109"/>
      <c r="G35" s="98">
        <v>0</v>
      </c>
      <c r="H35" s="91" t="s">
        <v>324</v>
      </c>
      <c r="I35" s="109" t="s">
        <v>722</v>
      </c>
      <c r="J35" s="98">
        <v>0</v>
      </c>
      <c r="K35" s="112" t="s">
        <v>1722</v>
      </c>
    </row>
    <row r="36" spans="1:11" ht="45" customHeight="1">
      <c r="A36" s="54">
        <v>34</v>
      </c>
      <c r="B36" s="90">
        <f>IFERROR(VLOOKUP(C36,学会NO!$A$2:$B$138,2,FALSE),"")</f>
        <v>236</v>
      </c>
      <c r="C36" s="56" t="s">
        <v>723</v>
      </c>
      <c r="D36" s="98">
        <v>236102</v>
      </c>
      <c r="E36" s="93" t="str">
        <f t="shared" si="1"/>
        <v>02</v>
      </c>
      <c r="F36" s="109"/>
      <c r="G36" s="98">
        <v>0</v>
      </c>
      <c r="H36" s="91" t="s">
        <v>324</v>
      </c>
      <c r="I36" s="109" t="s">
        <v>724</v>
      </c>
      <c r="J36" s="98">
        <v>0</v>
      </c>
      <c r="K36" s="112" t="s">
        <v>264</v>
      </c>
    </row>
    <row r="37" spans="1:11" ht="45" customHeight="1">
      <c r="A37" s="54">
        <v>35</v>
      </c>
      <c r="B37" s="90">
        <f>IFERROR(VLOOKUP(C37,学会NO!$A$2:$B$138,2,FALSE),"")</f>
        <v>236</v>
      </c>
      <c r="C37" s="56" t="s">
        <v>723</v>
      </c>
      <c r="D37" s="98">
        <v>236103</v>
      </c>
      <c r="E37" s="93" t="str">
        <f t="shared" si="1"/>
        <v>03</v>
      </c>
      <c r="F37" s="109"/>
      <c r="G37" s="98">
        <v>0</v>
      </c>
      <c r="H37" s="91" t="s">
        <v>444</v>
      </c>
      <c r="I37" s="109" t="s">
        <v>725</v>
      </c>
      <c r="J37" s="98">
        <v>0</v>
      </c>
      <c r="K37" s="112" t="s">
        <v>264</v>
      </c>
    </row>
    <row r="38" spans="1:11" ht="45" customHeight="1">
      <c r="A38" s="54">
        <v>36</v>
      </c>
      <c r="B38" s="90">
        <f>IFERROR(VLOOKUP(C38,学会NO!$A$2:$B$138,2,FALSE),"")</f>
        <v>240</v>
      </c>
      <c r="C38" s="58" t="s">
        <v>1653</v>
      </c>
      <c r="D38" s="98">
        <v>240101</v>
      </c>
      <c r="E38" s="93" t="str">
        <f t="shared" si="1"/>
        <v>01</v>
      </c>
      <c r="F38" s="109" t="s">
        <v>1654</v>
      </c>
      <c r="G38" s="98">
        <v>2</v>
      </c>
      <c r="H38" s="91" t="s">
        <v>173</v>
      </c>
      <c r="I38" s="109" t="s">
        <v>1652</v>
      </c>
      <c r="J38" s="98" t="s">
        <v>1651</v>
      </c>
      <c r="K38" s="112" t="s">
        <v>190</v>
      </c>
    </row>
    <row r="39" spans="1:11" ht="45" customHeight="1">
      <c r="A39" s="54">
        <v>37</v>
      </c>
      <c r="B39" s="90">
        <f>IFERROR(VLOOKUP(C39,学会NO!$A$2:$B$138,2,FALSE),"")</f>
        <v>242</v>
      </c>
      <c r="C39" s="56" t="s">
        <v>388</v>
      </c>
      <c r="D39" s="98">
        <v>242101</v>
      </c>
      <c r="E39" s="93" t="str">
        <f t="shared" si="1"/>
        <v>01</v>
      </c>
      <c r="F39" s="109" t="s">
        <v>425</v>
      </c>
      <c r="G39" s="98">
        <v>3</v>
      </c>
      <c r="H39" s="91" t="s">
        <v>288</v>
      </c>
      <c r="I39" s="109" t="s">
        <v>387</v>
      </c>
      <c r="J39" s="98" t="s">
        <v>389</v>
      </c>
      <c r="K39" s="112" t="s">
        <v>264</v>
      </c>
    </row>
    <row r="40" spans="1:11" ht="45" customHeight="1">
      <c r="A40" s="54">
        <v>38</v>
      </c>
      <c r="B40" s="90">
        <f>IFERROR(VLOOKUP(C40,学会NO!$A$2:$B$138,2,FALSE),"")</f>
        <v>245</v>
      </c>
      <c r="C40" s="56" t="s">
        <v>981</v>
      </c>
      <c r="D40" s="98">
        <v>245101</v>
      </c>
      <c r="E40" s="93" t="str">
        <f t="shared" si="1"/>
        <v>01</v>
      </c>
      <c r="F40" s="109" t="s">
        <v>1839</v>
      </c>
      <c r="G40" s="98">
        <v>9</v>
      </c>
      <c r="H40" s="91" t="s">
        <v>288</v>
      </c>
      <c r="I40" s="109" t="s">
        <v>980</v>
      </c>
      <c r="J40" s="98" t="s">
        <v>1838</v>
      </c>
      <c r="K40" s="147" t="s">
        <v>190</v>
      </c>
    </row>
    <row r="41" spans="1:11" ht="45" customHeight="1">
      <c r="A41" s="54">
        <v>39</v>
      </c>
      <c r="B41" s="90">
        <f>IFERROR(VLOOKUP(C41,学会NO!$A$2:$B$138,2,FALSE),"")</f>
        <v>246</v>
      </c>
      <c r="C41" s="58" t="s">
        <v>1768</v>
      </c>
      <c r="D41" s="98">
        <v>246101</v>
      </c>
      <c r="E41" s="93" t="str">
        <f t="shared" si="1"/>
        <v>01</v>
      </c>
      <c r="F41" s="109"/>
      <c r="G41" s="98">
        <v>0</v>
      </c>
      <c r="H41" s="91" t="s">
        <v>173</v>
      </c>
      <c r="I41" s="109" t="s">
        <v>1767</v>
      </c>
      <c r="J41" s="113" t="s">
        <v>1769</v>
      </c>
      <c r="K41" s="121" t="s">
        <v>264</v>
      </c>
    </row>
    <row r="42" spans="1:11" ht="45" customHeight="1">
      <c r="A42" s="54">
        <v>40</v>
      </c>
      <c r="B42" s="90">
        <f>IFERROR(VLOOKUP(C42,学会NO!$A$2:$B$138,2,FALSE),"")</f>
        <v>249</v>
      </c>
      <c r="C42" s="56" t="s">
        <v>323</v>
      </c>
      <c r="D42" s="98">
        <v>249101</v>
      </c>
      <c r="E42" s="93" t="str">
        <f t="shared" si="1"/>
        <v>01</v>
      </c>
      <c r="F42" s="109" t="s">
        <v>322</v>
      </c>
      <c r="G42" s="98">
        <v>4</v>
      </c>
      <c r="H42" s="91" t="s">
        <v>324</v>
      </c>
      <c r="I42" s="109" t="s">
        <v>321</v>
      </c>
      <c r="J42" s="98">
        <v>0</v>
      </c>
      <c r="K42" s="112" t="s">
        <v>264</v>
      </c>
    </row>
    <row r="43" spans="1:11" ht="45" customHeight="1">
      <c r="A43" s="54">
        <v>41</v>
      </c>
      <c r="B43" s="90">
        <f>IFERROR(VLOOKUP(C43,学会NO!$A$2:$B$138,2,FALSE),"")</f>
        <v>250</v>
      </c>
      <c r="C43" s="56" t="s">
        <v>1167</v>
      </c>
      <c r="D43" s="98">
        <v>250101</v>
      </c>
      <c r="E43" s="93" t="str">
        <f t="shared" si="1"/>
        <v>01</v>
      </c>
      <c r="F43" s="109" t="s">
        <v>1541</v>
      </c>
      <c r="G43" s="98">
        <v>1</v>
      </c>
      <c r="H43" s="91" t="s">
        <v>444</v>
      </c>
      <c r="I43" s="109" t="s">
        <v>1166</v>
      </c>
      <c r="J43" s="98" t="s">
        <v>1165</v>
      </c>
      <c r="K43" s="112" t="s">
        <v>264</v>
      </c>
    </row>
    <row r="44" spans="1:11" ht="45" customHeight="1">
      <c r="A44" s="54">
        <v>42</v>
      </c>
      <c r="B44" s="90">
        <f>IFERROR(VLOOKUP(C44,学会NO!$A$2:$B$138,2,FALSE),"")</f>
        <v>250</v>
      </c>
      <c r="C44" s="56" t="s">
        <v>1167</v>
      </c>
      <c r="D44" s="98">
        <v>250102</v>
      </c>
      <c r="E44" s="93" t="str">
        <f t="shared" si="1"/>
        <v>02</v>
      </c>
      <c r="F44" s="109" t="s">
        <v>1542</v>
      </c>
      <c r="G44" s="98">
        <v>2</v>
      </c>
      <c r="H44" s="91" t="s">
        <v>173</v>
      </c>
      <c r="I44" s="109" t="s">
        <v>1169</v>
      </c>
      <c r="J44" s="98" t="s">
        <v>1168</v>
      </c>
      <c r="K44" s="112" t="s">
        <v>264</v>
      </c>
    </row>
    <row r="45" spans="1:11" ht="45" customHeight="1">
      <c r="A45" s="54">
        <v>43</v>
      </c>
      <c r="B45" s="90">
        <f>IFERROR(VLOOKUP(C45,学会NO!$A$2:$B$138,2,FALSE),"")</f>
        <v>250</v>
      </c>
      <c r="C45" s="56" t="s">
        <v>1167</v>
      </c>
      <c r="D45" s="98">
        <v>250103</v>
      </c>
      <c r="E45" s="93" t="str">
        <f t="shared" si="1"/>
        <v>03</v>
      </c>
      <c r="F45" s="109" t="s">
        <v>1543</v>
      </c>
      <c r="G45" s="98">
        <v>1</v>
      </c>
      <c r="H45" s="91" t="s">
        <v>173</v>
      </c>
      <c r="I45" s="109" t="s">
        <v>1171</v>
      </c>
      <c r="J45" s="113" t="s">
        <v>1170</v>
      </c>
      <c r="K45" s="112" t="s">
        <v>264</v>
      </c>
    </row>
    <row r="46" spans="1:11" ht="45" customHeight="1">
      <c r="A46" s="54">
        <v>44</v>
      </c>
      <c r="B46" s="90">
        <f>IFERROR(VLOOKUP(C46,学会NO!$A$2:$B$138,2,FALSE),"")</f>
        <v>251</v>
      </c>
      <c r="C46" s="56" t="s">
        <v>820</v>
      </c>
      <c r="D46" s="98">
        <v>251101</v>
      </c>
      <c r="E46" s="93" t="str">
        <f t="shared" si="1"/>
        <v>01</v>
      </c>
      <c r="F46" s="109" t="s">
        <v>821</v>
      </c>
      <c r="G46" s="98">
        <v>4</v>
      </c>
      <c r="H46" s="91" t="s">
        <v>288</v>
      </c>
      <c r="I46" s="109" t="s">
        <v>819</v>
      </c>
      <c r="J46" s="98" t="s">
        <v>808</v>
      </c>
      <c r="K46" s="147" t="s">
        <v>264</v>
      </c>
    </row>
    <row r="47" spans="1:11" ht="45" customHeight="1">
      <c r="A47" s="54">
        <v>45</v>
      </c>
      <c r="B47" s="90">
        <f>IFERROR(VLOOKUP(C47,学会NO!$A$2:$B$138,2,FALSE),"")</f>
        <v>254</v>
      </c>
      <c r="C47" s="56" t="s">
        <v>1333</v>
      </c>
      <c r="D47" s="98">
        <v>254101</v>
      </c>
      <c r="E47" s="93" t="str">
        <f t="shared" si="1"/>
        <v>01</v>
      </c>
      <c r="F47" s="109" t="s">
        <v>1799</v>
      </c>
      <c r="G47" s="98">
        <v>2</v>
      </c>
      <c r="H47" s="91" t="s">
        <v>173</v>
      </c>
      <c r="I47" s="109" t="s">
        <v>1332</v>
      </c>
      <c r="J47" s="98">
        <v>0</v>
      </c>
      <c r="K47" s="112" t="s">
        <v>264</v>
      </c>
    </row>
    <row r="48" spans="1:11" ht="45" customHeight="1">
      <c r="A48" s="54">
        <v>46</v>
      </c>
      <c r="B48" s="90">
        <f>IFERROR(VLOOKUP(C48,学会NO!$A$2:$B$138,2,FALSE),"")</f>
        <v>254</v>
      </c>
      <c r="C48" s="56" t="s">
        <v>1333</v>
      </c>
      <c r="D48" s="98">
        <v>254102</v>
      </c>
      <c r="E48" s="93" t="str">
        <f t="shared" si="1"/>
        <v>02</v>
      </c>
      <c r="F48" s="109" t="s">
        <v>1799</v>
      </c>
      <c r="G48" s="98">
        <v>2</v>
      </c>
      <c r="H48" s="91" t="s">
        <v>173</v>
      </c>
      <c r="I48" s="109" t="s">
        <v>1334</v>
      </c>
      <c r="J48" s="98">
        <v>0</v>
      </c>
      <c r="K48" s="112" t="s">
        <v>264</v>
      </c>
    </row>
    <row r="49" spans="1:11" ht="45" customHeight="1">
      <c r="A49" s="54">
        <v>47</v>
      </c>
      <c r="B49" s="90">
        <f>IFERROR(VLOOKUP(C49,学会NO!$A$2:$B$138,2,FALSE),"")</f>
        <v>257</v>
      </c>
      <c r="C49" s="58" t="s">
        <v>1741</v>
      </c>
      <c r="D49" s="98">
        <v>257101</v>
      </c>
      <c r="E49" s="93" t="str">
        <f t="shared" si="1"/>
        <v>01</v>
      </c>
      <c r="F49" s="109" t="s">
        <v>1742</v>
      </c>
      <c r="G49" s="98">
        <v>3</v>
      </c>
      <c r="H49" s="91" t="s">
        <v>173</v>
      </c>
      <c r="I49" s="109" t="s">
        <v>1740</v>
      </c>
      <c r="J49" s="98">
        <v>0</v>
      </c>
      <c r="K49" s="112" t="s">
        <v>264</v>
      </c>
    </row>
    <row r="50" spans="1:11" ht="45" customHeight="1">
      <c r="A50" s="54">
        <v>48</v>
      </c>
      <c r="B50" s="90">
        <f>IFERROR(VLOOKUP(C50,学会NO!$A$2:$B$138,2,FALSE),"")</f>
        <v>257</v>
      </c>
      <c r="C50" s="58" t="s">
        <v>1741</v>
      </c>
      <c r="D50" s="98">
        <v>257102</v>
      </c>
      <c r="E50" s="93" t="str">
        <f t="shared" si="1"/>
        <v>02</v>
      </c>
      <c r="F50" s="109" t="s">
        <v>1744</v>
      </c>
      <c r="G50" s="98">
        <v>3</v>
      </c>
      <c r="H50" s="91" t="s">
        <v>173</v>
      </c>
      <c r="I50" s="109" t="s">
        <v>1743</v>
      </c>
      <c r="J50" s="98">
        <v>0</v>
      </c>
      <c r="K50" s="112" t="s">
        <v>190</v>
      </c>
    </row>
    <row r="51" spans="1:11" ht="45" customHeight="1">
      <c r="A51" s="54">
        <v>49</v>
      </c>
      <c r="B51" s="90">
        <f>IFERROR(VLOOKUP(C51,学会NO!$A$2:$B$138,2,FALSE),"")</f>
        <v>257</v>
      </c>
      <c r="C51" s="58" t="s">
        <v>1741</v>
      </c>
      <c r="D51" s="98">
        <v>257103</v>
      </c>
      <c r="E51" s="93" t="str">
        <f t="shared" si="1"/>
        <v>03</v>
      </c>
      <c r="F51" s="109" t="s">
        <v>1746</v>
      </c>
      <c r="G51" s="98">
        <v>3</v>
      </c>
      <c r="H51" s="91" t="s">
        <v>173</v>
      </c>
      <c r="I51" s="109" t="s">
        <v>1745</v>
      </c>
      <c r="J51" s="98">
        <v>0</v>
      </c>
      <c r="K51" s="112" t="s">
        <v>190</v>
      </c>
    </row>
    <row r="52" spans="1:11" ht="45" customHeight="1">
      <c r="A52" s="54">
        <v>50</v>
      </c>
      <c r="B52" s="90">
        <f>IFERROR(VLOOKUP(C52,学会NO!$A$2:$B$138,2,FALSE),"")</f>
        <v>257</v>
      </c>
      <c r="C52" s="58" t="s">
        <v>1741</v>
      </c>
      <c r="D52" s="98">
        <v>257104</v>
      </c>
      <c r="E52" s="93" t="str">
        <f t="shared" si="1"/>
        <v>04</v>
      </c>
      <c r="F52" s="109" t="s">
        <v>1748</v>
      </c>
      <c r="G52" s="98">
        <v>2</v>
      </c>
      <c r="H52" s="91" t="s">
        <v>173</v>
      </c>
      <c r="I52" s="109" t="s">
        <v>1747</v>
      </c>
      <c r="J52" s="98">
        <v>0</v>
      </c>
      <c r="K52" s="112" t="s">
        <v>264</v>
      </c>
    </row>
    <row r="53" spans="1:11" ht="45" customHeight="1">
      <c r="A53" s="54">
        <v>51</v>
      </c>
      <c r="B53" s="90">
        <f>IFERROR(VLOOKUP(C53,学会NO!$A$2:$B$138,2,FALSE),"")</f>
        <v>258</v>
      </c>
      <c r="C53" s="56" t="s">
        <v>831</v>
      </c>
      <c r="D53" s="98">
        <v>258101</v>
      </c>
      <c r="E53" s="93" t="str">
        <f t="shared" si="1"/>
        <v>01</v>
      </c>
      <c r="F53" s="109" t="s">
        <v>832</v>
      </c>
      <c r="G53" s="98">
        <v>6</v>
      </c>
      <c r="H53" s="91" t="s">
        <v>173</v>
      </c>
      <c r="I53" s="109" t="s">
        <v>830</v>
      </c>
      <c r="J53" s="98" t="s">
        <v>833</v>
      </c>
      <c r="K53" s="112" t="s">
        <v>190</v>
      </c>
    </row>
    <row r="54" spans="1:11" ht="45" customHeight="1">
      <c r="A54" s="54">
        <v>52</v>
      </c>
      <c r="B54" s="90">
        <f>IFERROR(VLOOKUP(C54,学会NO!$A$2:$B$138,2,FALSE),"")</f>
        <v>258</v>
      </c>
      <c r="C54" s="56" t="s">
        <v>831</v>
      </c>
      <c r="D54" s="98">
        <v>258102</v>
      </c>
      <c r="E54" s="93" t="str">
        <f t="shared" si="1"/>
        <v>02</v>
      </c>
      <c r="F54" s="109"/>
      <c r="G54" s="98">
        <v>0</v>
      </c>
      <c r="H54" s="91" t="s">
        <v>173</v>
      </c>
      <c r="I54" s="109" t="s">
        <v>836</v>
      </c>
      <c r="J54" s="98" t="s">
        <v>833</v>
      </c>
      <c r="K54" s="112" t="s">
        <v>264</v>
      </c>
    </row>
    <row r="55" spans="1:11" ht="45" customHeight="1">
      <c r="A55" s="54">
        <v>53</v>
      </c>
      <c r="B55" s="90">
        <f>IFERROR(VLOOKUP(C55,学会NO!$A$2:$B$138,2,FALSE),"")</f>
        <v>258</v>
      </c>
      <c r="C55" s="56" t="s">
        <v>831</v>
      </c>
      <c r="D55" s="98">
        <v>258103</v>
      </c>
      <c r="E55" s="93" t="str">
        <f t="shared" si="1"/>
        <v>03</v>
      </c>
      <c r="F55" s="109" t="s">
        <v>839</v>
      </c>
      <c r="G55" s="98">
        <v>4</v>
      </c>
      <c r="H55" s="91" t="s">
        <v>288</v>
      </c>
      <c r="I55" s="109" t="s">
        <v>838</v>
      </c>
      <c r="J55" s="98" t="s">
        <v>837</v>
      </c>
      <c r="K55" s="112" t="s">
        <v>264</v>
      </c>
    </row>
    <row r="56" spans="1:11" ht="45" customHeight="1">
      <c r="A56" s="54">
        <v>54</v>
      </c>
      <c r="B56" s="90">
        <f>IFERROR(VLOOKUP(C56,学会NO!$A$2:$B$138,2,FALSE),"")</f>
        <v>258</v>
      </c>
      <c r="C56" s="56" t="s">
        <v>831</v>
      </c>
      <c r="D56" s="98">
        <v>258104</v>
      </c>
      <c r="E56" s="93" t="str">
        <f t="shared" si="1"/>
        <v>04</v>
      </c>
      <c r="F56" s="109" t="s">
        <v>841</v>
      </c>
      <c r="G56" s="98">
        <v>2</v>
      </c>
      <c r="H56" s="91" t="s">
        <v>288</v>
      </c>
      <c r="I56" s="109" t="s">
        <v>840</v>
      </c>
      <c r="J56" s="98" t="s">
        <v>833</v>
      </c>
      <c r="K56" s="112" t="s">
        <v>264</v>
      </c>
    </row>
    <row r="57" spans="1:11" ht="45" customHeight="1">
      <c r="A57" s="54">
        <v>55</v>
      </c>
      <c r="B57" s="90" t="str">
        <f>IFERROR(VLOOKUP(C57,学会NO!$A$2:$B$138,2,FALSE),"")</f>
        <v/>
      </c>
      <c r="C57" s="56" t="s">
        <v>1870</v>
      </c>
      <c r="D57" s="210">
        <v>258105</v>
      </c>
      <c r="E57" s="211" t="str">
        <f t="shared" si="1"/>
        <v>05</v>
      </c>
      <c r="F57" s="212" t="s">
        <v>844</v>
      </c>
      <c r="G57" s="213"/>
      <c r="H57" s="214" t="s">
        <v>173</v>
      </c>
      <c r="I57" s="215" t="s">
        <v>843</v>
      </c>
      <c r="J57" s="217" t="s">
        <v>842</v>
      </c>
      <c r="K57" s="216" t="s">
        <v>264</v>
      </c>
    </row>
    <row r="58" spans="1:11" ht="45" customHeight="1">
      <c r="A58" s="54">
        <v>56</v>
      </c>
      <c r="B58" s="90">
        <f>IFERROR(VLOOKUP(C58,学会NO!$A$2:$B$138,2,FALSE),"")</f>
        <v>259</v>
      </c>
      <c r="C58" s="56" t="s">
        <v>1352</v>
      </c>
      <c r="D58" s="98">
        <v>259101</v>
      </c>
      <c r="E58" s="93" t="str">
        <f t="shared" si="1"/>
        <v>01</v>
      </c>
      <c r="F58" s="109"/>
      <c r="G58" s="98">
        <v>0</v>
      </c>
      <c r="H58" s="91" t="s">
        <v>288</v>
      </c>
      <c r="I58" s="109" t="s">
        <v>1353</v>
      </c>
      <c r="J58" s="98" t="s">
        <v>221</v>
      </c>
      <c r="K58" s="121" t="s">
        <v>264</v>
      </c>
    </row>
    <row r="59" spans="1:11" ht="45" customHeight="1">
      <c r="A59" s="54">
        <v>57</v>
      </c>
      <c r="B59" s="90">
        <f>IFERROR(VLOOKUP(C59,学会NO!$A$2:$B$138,2,FALSE),"")</f>
        <v>260</v>
      </c>
      <c r="C59" s="58" t="s">
        <v>542</v>
      </c>
      <c r="D59" s="98">
        <v>260101</v>
      </c>
      <c r="E59" s="93" t="str">
        <f t="shared" si="1"/>
        <v>01</v>
      </c>
      <c r="F59" s="109" t="s">
        <v>549</v>
      </c>
      <c r="G59" s="98">
        <v>2</v>
      </c>
      <c r="H59" s="91" t="s">
        <v>208</v>
      </c>
      <c r="I59" s="109" t="s">
        <v>548</v>
      </c>
      <c r="J59" s="113" t="s">
        <v>547</v>
      </c>
      <c r="K59" s="112" t="s">
        <v>190</v>
      </c>
    </row>
    <row r="60" spans="1:11" ht="45" customHeight="1">
      <c r="A60" s="54">
        <v>58</v>
      </c>
      <c r="B60" s="90">
        <f>IFERROR(VLOOKUP(C60,学会NO!$A$2:$B$138,2,FALSE),"")</f>
        <v>266</v>
      </c>
      <c r="C60" s="56" t="s">
        <v>1238</v>
      </c>
      <c r="D60" s="98">
        <v>266101</v>
      </c>
      <c r="E60" s="93" t="str">
        <f t="shared" si="1"/>
        <v>01</v>
      </c>
      <c r="F60" s="109" t="s">
        <v>1239</v>
      </c>
      <c r="G60" s="98">
        <v>4</v>
      </c>
      <c r="H60" s="91" t="s">
        <v>258</v>
      </c>
      <c r="I60" s="109" t="s">
        <v>1237</v>
      </c>
      <c r="J60" s="98">
        <v>0</v>
      </c>
      <c r="K60" s="112" t="s">
        <v>264</v>
      </c>
    </row>
    <row r="61" spans="1:11" ht="45" customHeight="1">
      <c r="A61" s="54">
        <v>59</v>
      </c>
      <c r="B61" s="90">
        <f>IFERROR(VLOOKUP(C61,学会NO!$A$2:$B$138,2,FALSE),"")</f>
        <v>266</v>
      </c>
      <c r="C61" s="56" t="s">
        <v>1238</v>
      </c>
      <c r="D61" s="98">
        <v>266102</v>
      </c>
      <c r="E61" s="93" t="str">
        <f t="shared" si="1"/>
        <v>02</v>
      </c>
      <c r="F61" s="109" t="s">
        <v>1241</v>
      </c>
      <c r="G61" s="98">
        <v>4</v>
      </c>
      <c r="H61" s="91" t="s">
        <v>258</v>
      </c>
      <c r="I61" s="109" t="s">
        <v>1240</v>
      </c>
      <c r="J61" s="98">
        <v>0</v>
      </c>
      <c r="K61" s="112" t="s">
        <v>264</v>
      </c>
    </row>
    <row r="62" spans="1:11" ht="45" customHeight="1">
      <c r="A62" s="54">
        <v>60</v>
      </c>
      <c r="B62" s="90">
        <f>IFERROR(VLOOKUP(C62,学会NO!$A$2:$B$138,2,FALSE),"")</f>
        <v>266</v>
      </c>
      <c r="C62" s="56" t="s">
        <v>1238</v>
      </c>
      <c r="D62" s="98">
        <v>266103</v>
      </c>
      <c r="E62" s="93" t="str">
        <f t="shared" si="1"/>
        <v>03</v>
      </c>
      <c r="F62" s="109" t="s">
        <v>1243</v>
      </c>
      <c r="G62" s="98">
        <v>3</v>
      </c>
      <c r="H62" s="91" t="s">
        <v>258</v>
      </c>
      <c r="I62" s="109" t="s">
        <v>1242</v>
      </c>
      <c r="J62" s="98">
        <v>0</v>
      </c>
      <c r="K62" s="112" t="s">
        <v>264</v>
      </c>
    </row>
    <row r="63" spans="1:11" ht="45" customHeight="1">
      <c r="A63" s="54">
        <v>61</v>
      </c>
      <c r="B63" s="90">
        <f>IFERROR(VLOOKUP(C63,学会NO!$A$2:$B$138,2,FALSE),"")</f>
        <v>267</v>
      </c>
      <c r="C63" s="56" t="s">
        <v>971</v>
      </c>
      <c r="D63" s="98">
        <v>267101</v>
      </c>
      <c r="E63" s="93" t="str">
        <f t="shared" si="1"/>
        <v>01</v>
      </c>
      <c r="F63" s="109" t="s">
        <v>970</v>
      </c>
      <c r="G63" s="98">
        <v>10</v>
      </c>
      <c r="H63" s="91" t="s">
        <v>324</v>
      </c>
      <c r="I63" s="109" t="s">
        <v>969</v>
      </c>
      <c r="J63" s="98">
        <v>0</v>
      </c>
      <c r="K63" s="112" t="s">
        <v>264</v>
      </c>
    </row>
    <row r="64" spans="1:11" ht="45" customHeight="1">
      <c r="A64" s="54">
        <v>62</v>
      </c>
      <c r="B64" s="90">
        <f>IFERROR(VLOOKUP(C64,学会NO!$A$2:$B$138,2,FALSE),"")</f>
        <v>269</v>
      </c>
      <c r="C64" s="58" t="s">
        <v>672</v>
      </c>
      <c r="D64" s="98">
        <v>269101</v>
      </c>
      <c r="E64" s="93" t="str">
        <f t="shared" si="1"/>
        <v>01</v>
      </c>
      <c r="F64" s="109" t="s">
        <v>673</v>
      </c>
      <c r="G64" s="98">
        <v>2</v>
      </c>
      <c r="H64" s="91" t="s">
        <v>208</v>
      </c>
      <c r="I64" s="109" t="s">
        <v>671</v>
      </c>
      <c r="J64" s="98" t="s">
        <v>670</v>
      </c>
      <c r="K64" s="112" t="s">
        <v>190</v>
      </c>
    </row>
    <row r="65" spans="1:11" ht="45" customHeight="1">
      <c r="A65" s="54">
        <v>63</v>
      </c>
      <c r="B65" s="90">
        <f>IFERROR(VLOOKUP(C65,学会NO!$A$2:$B$138,2,FALSE),"")</f>
        <v>270</v>
      </c>
      <c r="C65" s="58" t="s">
        <v>41</v>
      </c>
      <c r="D65" s="98">
        <v>270101</v>
      </c>
      <c r="E65" s="93" t="str">
        <f t="shared" si="1"/>
        <v>01</v>
      </c>
      <c r="F65" s="109" t="s">
        <v>468</v>
      </c>
      <c r="G65" s="98">
        <v>1</v>
      </c>
      <c r="H65" s="91" t="s">
        <v>410</v>
      </c>
      <c r="I65" s="109" t="s">
        <v>477</v>
      </c>
      <c r="J65" s="98" t="s">
        <v>476</v>
      </c>
      <c r="K65" s="125" t="s">
        <v>190</v>
      </c>
    </row>
    <row r="66" spans="1:11" ht="45" customHeight="1">
      <c r="A66" s="54">
        <v>64</v>
      </c>
      <c r="B66" s="90">
        <f>IFERROR(VLOOKUP(C66,学会NO!$A$2:$B$138,2,FALSE),"")</f>
        <v>270</v>
      </c>
      <c r="C66" s="58" t="s">
        <v>466</v>
      </c>
      <c r="D66" s="98">
        <v>270102</v>
      </c>
      <c r="E66" s="93" t="str">
        <f t="shared" ref="E66:E97" si="2">RIGHT(D66,2)</f>
        <v>02</v>
      </c>
      <c r="F66" s="109" t="s">
        <v>468</v>
      </c>
      <c r="G66" s="98">
        <v>1</v>
      </c>
      <c r="H66" s="91" t="s">
        <v>410</v>
      </c>
      <c r="I66" s="109" t="s">
        <v>479</v>
      </c>
      <c r="J66" s="98" t="s">
        <v>478</v>
      </c>
      <c r="K66" s="121" t="s">
        <v>190</v>
      </c>
    </row>
    <row r="67" spans="1:11" ht="45" customHeight="1">
      <c r="A67" s="54">
        <v>65</v>
      </c>
      <c r="B67" s="90">
        <f>IFERROR(VLOOKUP(C67,学会NO!$A$2:$B$138,2,FALSE),"")</f>
        <v>271</v>
      </c>
      <c r="C67" s="58" t="s">
        <v>506</v>
      </c>
      <c r="D67" s="98">
        <v>271101</v>
      </c>
      <c r="E67" s="93" t="str">
        <f t="shared" si="2"/>
        <v>01</v>
      </c>
      <c r="F67" s="109"/>
      <c r="G67" s="98">
        <v>0</v>
      </c>
      <c r="H67" s="91" t="s">
        <v>288</v>
      </c>
      <c r="I67" s="109" t="s">
        <v>1812</v>
      </c>
      <c r="J67" s="113" t="s">
        <v>511</v>
      </c>
      <c r="K67" s="146" t="s">
        <v>264</v>
      </c>
    </row>
    <row r="68" spans="1:11" ht="45" customHeight="1">
      <c r="A68" s="54">
        <v>66</v>
      </c>
      <c r="B68" s="90">
        <f>IFERROR(VLOOKUP(C68,学会NO!$A$2:$B$138,2,FALSE),"")</f>
        <v>271</v>
      </c>
      <c r="C68" s="58" t="s">
        <v>506</v>
      </c>
      <c r="D68" s="98">
        <v>271102</v>
      </c>
      <c r="E68" s="93" t="str">
        <f t="shared" si="2"/>
        <v>02</v>
      </c>
      <c r="F68" s="109" t="s">
        <v>514</v>
      </c>
      <c r="G68" s="98">
        <v>1</v>
      </c>
      <c r="H68" s="91" t="s">
        <v>173</v>
      </c>
      <c r="I68" s="109" t="s">
        <v>513</v>
      </c>
      <c r="J68" s="113" t="s">
        <v>512</v>
      </c>
      <c r="K68" s="121" t="s">
        <v>264</v>
      </c>
    </row>
    <row r="69" spans="1:11" ht="45" customHeight="1">
      <c r="A69" s="54">
        <v>67</v>
      </c>
      <c r="B69" s="90">
        <f>IFERROR(VLOOKUP(C69,学会NO!$A$2:$B$138,2,FALSE),"")</f>
        <v>271</v>
      </c>
      <c r="C69" s="58" t="s">
        <v>517</v>
      </c>
      <c r="D69" s="98">
        <v>271103</v>
      </c>
      <c r="E69" s="93" t="str">
        <f t="shared" si="2"/>
        <v>03</v>
      </c>
      <c r="F69" s="109" t="s">
        <v>516</v>
      </c>
      <c r="G69" s="98">
        <v>3</v>
      </c>
      <c r="H69" s="91" t="s">
        <v>288</v>
      </c>
      <c r="I69" s="109" t="s">
        <v>518</v>
      </c>
      <c r="J69" s="113" t="s">
        <v>515</v>
      </c>
      <c r="K69" s="112" t="s">
        <v>190</v>
      </c>
    </row>
    <row r="70" spans="1:11" ht="45" customHeight="1">
      <c r="A70" s="54">
        <v>68</v>
      </c>
      <c r="B70" s="90">
        <f>IFERROR(VLOOKUP(C70,学会NO!$A$2:$B$138,2,FALSE),"")</f>
        <v>272</v>
      </c>
      <c r="C70" s="56" t="s">
        <v>385</v>
      </c>
      <c r="D70" s="98">
        <v>272101</v>
      </c>
      <c r="E70" s="93" t="str">
        <f t="shared" si="2"/>
        <v>01</v>
      </c>
      <c r="F70" s="109" t="s">
        <v>386</v>
      </c>
      <c r="G70" s="98">
        <v>2</v>
      </c>
      <c r="H70" s="91" t="s">
        <v>208</v>
      </c>
      <c r="I70" s="109" t="s">
        <v>384</v>
      </c>
      <c r="J70" s="113" t="s">
        <v>383</v>
      </c>
      <c r="K70" s="151" t="s">
        <v>264</v>
      </c>
    </row>
    <row r="71" spans="1:11" ht="45" customHeight="1">
      <c r="A71" s="54">
        <v>69</v>
      </c>
      <c r="B71" s="90">
        <f>IFERROR(VLOOKUP(C71,学会NO!$A$2:$B$138,2,FALSE),"")</f>
        <v>274</v>
      </c>
      <c r="C71" s="56" t="s">
        <v>703</v>
      </c>
      <c r="D71" s="98">
        <v>274101</v>
      </c>
      <c r="E71" s="93" t="str">
        <f t="shared" si="2"/>
        <v>01</v>
      </c>
      <c r="F71" s="109" t="s">
        <v>704</v>
      </c>
      <c r="G71" s="98">
        <v>2</v>
      </c>
      <c r="H71" s="91" t="s">
        <v>705</v>
      </c>
      <c r="I71" s="109" t="s">
        <v>702</v>
      </c>
      <c r="J71" s="113" t="s">
        <v>351</v>
      </c>
      <c r="K71" s="155" t="s">
        <v>190</v>
      </c>
    </row>
    <row r="72" spans="1:11" ht="96" customHeight="1">
      <c r="A72" s="54">
        <v>70</v>
      </c>
      <c r="B72" s="90">
        <f>IFERROR(VLOOKUP(C72,学会NO!$A$2:$B$138,2,FALSE),"")</f>
        <v>276</v>
      </c>
      <c r="C72" s="58" t="s">
        <v>1679</v>
      </c>
      <c r="D72" s="98">
        <v>276101</v>
      </c>
      <c r="E72" s="93" t="str">
        <f t="shared" si="2"/>
        <v>01</v>
      </c>
      <c r="F72" s="109" t="s">
        <v>1680</v>
      </c>
      <c r="G72" s="98">
        <v>3</v>
      </c>
      <c r="H72" s="91" t="s">
        <v>208</v>
      </c>
      <c r="I72" s="109" t="s">
        <v>1678</v>
      </c>
      <c r="J72" s="98">
        <v>0</v>
      </c>
      <c r="K72" s="112" t="s">
        <v>264</v>
      </c>
    </row>
    <row r="73" spans="1:11" ht="45" customHeight="1">
      <c r="A73" s="54">
        <v>71</v>
      </c>
      <c r="B73" s="90">
        <f>IFERROR(VLOOKUP(C73,学会NO!$A$2:$B$138,2,FALSE),"")</f>
        <v>277</v>
      </c>
      <c r="C73" s="58" t="s">
        <v>1817</v>
      </c>
      <c r="D73" s="98">
        <v>277101</v>
      </c>
      <c r="E73" s="93" t="str">
        <f t="shared" si="2"/>
        <v>01</v>
      </c>
      <c r="F73" s="109" t="s">
        <v>1818</v>
      </c>
      <c r="G73" s="98">
        <v>4</v>
      </c>
      <c r="H73" s="91" t="s">
        <v>288</v>
      </c>
      <c r="I73" s="109" t="s">
        <v>1816</v>
      </c>
      <c r="J73" s="98" t="s">
        <v>1819</v>
      </c>
      <c r="K73" s="112" t="s">
        <v>264</v>
      </c>
    </row>
    <row r="74" spans="1:11" ht="45" customHeight="1">
      <c r="A74" s="54">
        <v>72</v>
      </c>
      <c r="B74" s="90">
        <f>IFERROR(VLOOKUP(C74,学会NO!$A$2:$B$138,2,FALSE),"")</f>
        <v>278</v>
      </c>
      <c r="C74" s="56" t="s">
        <v>926</v>
      </c>
      <c r="D74" s="98">
        <v>278101</v>
      </c>
      <c r="E74" s="93" t="str">
        <f t="shared" si="2"/>
        <v>01</v>
      </c>
      <c r="F74" s="109" t="s">
        <v>934</v>
      </c>
      <c r="G74" s="98">
        <v>8</v>
      </c>
      <c r="H74" s="91" t="s">
        <v>173</v>
      </c>
      <c r="I74" s="109" t="s">
        <v>933</v>
      </c>
      <c r="J74" s="98" t="s">
        <v>932</v>
      </c>
      <c r="K74" s="121" t="s">
        <v>264</v>
      </c>
    </row>
    <row r="75" spans="1:11" ht="45" customHeight="1">
      <c r="A75" s="54">
        <v>73</v>
      </c>
      <c r="B75" s="90">
        <f>IFERROR(VLOOKUP(C75,学会NO!$A$2:$B$138,2,FALSE),"")</f>
        <v>278</v>
      </c>
      <c r="C75" s="56" t="s">
        <v>926</v>
      </c>
      <c r="D75" s="98">
        <v>278102</v>
      </c>
      <c r="E75" s="93" t="str">
        <f t="shared" si="2"/>
        <v>02</v>
      </c>
      <c r="F75" s="109" t="s">
        <v>936</v>
      </c>
      <c r="G75" s="98">
        <v>5</v>
      </c>
      <c r="H75" s="91" t="s">
        <v>173</v>
      </c>
      <c r="I75" s="109" t="s">
        <v>935</v>
      </c>
      <c r="J75" s="98" t="s">
        <v>937</v>
      </c>
      <c r="K75" s="112" t="s">
        <v>264</v>
      </c>
    </row>
    <row r="76" spans="1:11" ht="45" customHeight="1">
      <c r="A76" s="54">
        <v>74</v>
      </c>
      <c r="B76" s="90">
        <f>IFERROR(VLOOKUP(C76,学会NO!$A$2:$B$138,2,FALSE),"")</f>
        <v>280</v>
      </c>
      <c r="C76" s="56" t="s">
        <v>777</v>
      </c>
      <c r="D76" s="98">
        <v>280101</v>
      </c>
      <c r="E76" s="93" t="str">
        <f t="shared" si="2"/>
        <v>01</v>
      </c>
      <c r="F76" s="109"/>
      <c r="G76" s="98">
        <v>0</v>
      </c>
      <c r="H76" s="91" t="s">
        <v>173</v>
      </c>
      <c r="I76" s="109" t="s">
        <v>776</v>
      </c>
      <c r="J76" s="98" t="s">
        <v>760</v>
      </c>
      <c r="K76" s="112" t="s">
        <v>264</v>
      </c>
    </row>
    <row r="77" spans="1:11" ht="124.9" customHeight="1">
      <c r="A77" s="54">
        <v>75</v>
      </c>
      <c r="B77" s="90">
        <f>IFERROR(VLOOKUP(C77,学会NO!$A$2:$B$138,2,FALSE),"")</f>
        <v>280</v>
      </c>
      <c r="C77" s="56" t="s">
        <v>777</v>
      </c>
      <c r="D77" s="98">
        <v>280102</v>
      </c>
      <c r="E77" s="93" t="str">
        <f t="shared" si="2"/>
        <v>02</v>
      </c>
      <c r="F77" s="109"/>
      <c r="G77" s="98">
        <v>0</v>
      </c>
      <c r="H77" s="91" t="s">
        <v>173</v>
      </c>
      <c r="I77" s="109" t="s">
        <v>779</v>
      </c>
      <c r="J77" s="98" t="s">
        <v>778</v>
      </c>
      <c r="K77" s="112" t="s">
        <v>264</v>
      </c>
    </row>
    <row r="78" spans="1:11" ht="45" customHeight="1">
      <c r="A78" s="54">
        <v>76</v>
      </c>
      <c r="B78" s="90">
        <f>IFERROR(VLOOKUP(C78,学会NO!$A$2:$B$138,2,FALSE),"")</f>
        <v>281</v>
      </c>
      <c r="C78" s="56" t="s">
        <v>1158</v>
      </c>
      <c r="D78" s="98">
        <v>281101</v>
      </c>
      <c r="E78" s="93" t="str">
        <f t="shared" si="2"/>
        <v>01</v>
      </c>
      <c r="F78" s="109" t="s">
        <v>1159</v>
      </c>
      <c r="G78" s="98">
        <v>1</v>
      </c>
      <c r="H78" s="91" t="s">
        <v>288</v>
      </c>
      <c r="I78" s="109" t="s">
        <v>1157</v>
      </c>
      <c r="J78" s="98" t="s">
        <v>1030</v>
      </c>
      <c r="K78" s="112" t="s">
        <v>190</v>
      </c>
    </row>
    <row r="79" spans="1:11" ht="93" customHeight="1">
      <c r="A79" s="54">
        <v>77</v>
      </c>
      <c r="B79" s="90">
        <f>IFERROR(VLOOKUP(C79,学会NO!$A$2:$B$138,2,FALSE),"")</f>
        <v>283</v>
      </c>
      <c r="C79" s="56" t="s">
        <v>354</v>
      </c>
      <c r="D79" s="98">
        <v>283101</v>
      </c>
      <c r="E79" s="93" t="str">
        <f t="shared" si="2"/>
        <v>01</v>
      </c>
      <c r="F79" s="109" t="s">
        <v>355</v>
      </c>
      <c r="G79" s="98">
        <v>1</v>
      </c>
      <c r="H79" s="91" t="s">
        <v>173</v>
      </c>
      <c r="I79" s="97" t="s">
        <v>353</v>
      </c>
      <c r="J79" s="98">
        <v>0</v>
      </c>
      <c r="K79" s="152" t="s">
        <v>264</v>
      </c>
    </row>
    <row r="80" spans="1:11" ht="58.15" customHeight="1">
      <c r="A80" s="54">
        <v>78</v>
      </c>
      <c r="B80" s="90">
        <f>IFERROR(VLOOKUP(C80,学会NO!$A$2:$B$138,2,FALSE),"")</f>
        <v>283</v>
      </c>
      <c r="C80" s="56" t="s">
        <v>354</v>
      </c>
      <c r="D80" s="98">
        <v>283102</v>
      </c>
      <c r="E80" s="93" t="str">
        <f t="shared" si="2"/>
        <v>02</v>
      </c>
      <c r="F80" s="109" t="s">
        <v>355</v>
      </c>
      <c r="G80" s="98">
        <v>1</v>
      </c>
      <c r="H80" s="91" t="s">
        <v>288</v>
      </c>
      <c r="I80" s="97" t="s">
        <v>356</v>
      </c>
      <c r="J80" s="98">
        <v>0</v>
      </c>
      <c r="K80" s="152" t="s">
        <v>264</v>
      </c>
    </row>
    <row r="81" spans="1:11" ht="45" customHeight="1">
      <c r="A81" s="54">
        <v>79</v>
      </c>
      <c r="B81" s="90">
        <f>IFERROR(VLOOKUP(C81,学会NO!$A$2:$B$138,2,FALSE),"")</f>
        <v>284</v>
      </c>
      <c r="C81" s="56" t="s">
        <v>1275</v>
      </c>
      <c r="D81" s="98">
        <v>284101</v>
      </c>
      <c r="E81" s="93" t="str">
        <f t="shared" si="2"/>
        <v>01</v>
      </c>
      <c r="F81" s="109"/>
      <c r="G81" s="98">
        <v>0</v>
      </c>
      <c r="H81" s="91" t="s">
        <v>410</v>
      </c>
      <c r="I81" s="109" t="s">
        <v>1274</v>
      </c>
      <c r="J81" s="98" t="s">
        <v>1276</v>
      </c>
      <c r="K81" s="121" t="s">
        <v>264</v>
      </c>
    </row>
    <row r="82" spans="1:11" ht="45" customHeight="1">
      <c r="A82" s="54">
        <v>80</v>
      </c>
      <c r="B82" s="90">
        <f>IFERROR(VLOOKUP(C82,学会NO!$A$2:$B$138,2,FALSE),"")</f>
        <v>284</v>
      </c>
      <c r="C82" s="56" t="s">
        <v>1275</v>
      </c>
      <c r="D82" s="98">
        <v>284102</v>
      </c>
      <c r="E82" s="93" t="str">
        <f t="shared" si="2"/>
        <v>02</v>
      </c>
      <c r="F82" s="109"/>
      <c r="G82" s="98">
        <v>0</v>
      </c>
      <c r="H82" s="91" t="s">
        <v>410</v>
      </c>
      <c r="I82" s="109" t="s">
        <v>1277</v>
      </c>
      <c r="J82" s="98" t="s">
        <v>270</v>
      </c>
      <c r="K82" s="121" t="s">
        <v>264</v>
      </c>
    </row>
    <row r="83" spans="1:11" ht="45" customHeight="1">
      <c r="A83" s="54">
        <v>81</v>
      </c>
      <c r="B83" s="90">
        <f>IFERROR(VLOOKUP(C83,学会NO!$A$2:$B$138,2,FALSE),"")</f>
        <v>285</v>
      </c>
      <c r="C83" s="58" t="s">
        <v>1566</v>
      </c>
      <c r="D83" s="98">
        <v>285101</v>
      </c>
      <c r="E83" s="93" t="str">
        <f t="shared" si="2"/>
        <v>01</v>
      </c>
      <c r="F83" s="109"/>
      <c r="G83" s="98">
        <v>0</v>
      </c>
      <c r="H83" s="91" t="s">
        <v>410</v>
      </c>
      <c r="I83" s="109" t="s">
        <v>1565</v>
      </c>
      <c r="J83" s="98">
        <v>0</v>
      </c>
      <c r="K83" s="112" t="s">
        <v>190</v>
      </c>
    </row>
    <row r="84" spans="1:11" ht="45" customHeight="1">
      <c r="A84" s="54">
        <v>82</v>
      </c>
      <c r="B84" s="90">
        <f>IFERROR(VLOOKUP(C84,学会NO!$A$2:$B$138,2,FALSE),"")</f>
        <v>285</v>
      </c>
      <c r="C84" s="58" t="s">
        <v>1566</v>
      </c>
      <c r="D84" s="98">
        <v>285102</v>
      </c>
      <c r="E84" s="93" t="str">
        <f t="shared" si="2"/>
        <v>02</v>
      </c>
      <c r="F84" s="109" t="s">
        <v>1568</v>
      </c>
      <c r="G84" s="98">
        <v>3</v>
      </c>
      <c r="H84" s="91" t="s">
        <v>288</v>
      </c>
      <c r="I84" s="109" t="s">
        <v>1567</v>
      </c>
      <c r="J84" s="98" t="s">
        <v>1862</v>
      </c>
      <c r="K84" s="112" t="s">
        <v>190</v>
      </c>
    </row>
    <row r="85" spans="1:11" ht="45" customHeight="1">
      <c r="A85" s="54">
        <v>83</v>
      </c>
      <c r="B85" s="90">
        <f>IFERROR(VLOOKUP(C85,学会NO!$A$2:$B$138,2,FALSE),"")</f>
        <v>285</v>
      </c>
      <c r="C85" s="58" t="s">
        <v>1566</v>
      </c>
      <c r="D85" s="98">
        <v>285103</v>
      </c>
      <c r="E85" s="93" t="str">
        <f t="shared" si="2"/>
        <v>03</v>
      </c>
      <c r="F85" s="109"/>
      <c r="G85" s="98">
        <v>0</v>
      </c>
      <c r="H85" s="91" t="s">
        <v>410</v>
      </c>
      <c r="I85" s="109" t="s">
        <v>1569</v>
      </c>
      <c r="J85" s="98">
        <v>0</v>
      </c>
      <c r="K85" s="112" t="s">
        <v>190</v>
      </c>
    </row>
    <row r="86" spans="1:11" ht="45" customHeight="1">
      <c r="A86" s="54">
        <v>84</v>
      </c>
      <c r="B86" s="90">
        <f>IFERROR(VLOOKUP(C86,学会NO!$A$2:$B$138,2,FALSE),"")</f>
        <v>285</v>
      </c>
      <c r="C86" s="58" t="s">
        <v>1566</v>
      </c>
      <c r="D86" s="98">
        <v>285104</v>
      </c>
      <c r="E86" s="93" t="str">
        <f t="shared" si="2"/>
        <v>04</v>
      </c>
      <c r="F86" s="109"/>
      <c r="G86" s="98">
        <v>0</v>
      </c>
      <c r="H86" s="91" t="s">
        <v>173</v>
      </c>
      <c r="I86" s="109" t="s">
        <v>1570</v>
      </c>
      <c r="J86" s="98">
        <v>0</v>
      </c>
      <c r="K86" s="112" t="s">
        <v>264</v>
      </c>
    </row>
    <row r="87" spans="1:11" ht="93" customHeight="1">
      <c r="A87" s="54">
        <v>85</v>
      </c>
      <c r="B87" s="90">
        <f>IFERROR(VLOOKUP(C87,学会NO!$A$2:$B$138,2,FALSE),"")</f>
        <v>285</v>
      </c>
      <c r="C87" s="58" t="s">
        <v>1566</v>
      </c>
      <c r="D87" s="98">
        <v>285105</v>
      </c>
      <c r="E87" s="93" t="str">
        <f t="shared" si="2"/>
        <v>05</v>
      </c>
      <c r="F87" s="109"/>
      <c r="G87" s="98">
        <v>0</v>
      </c>
      <c r="H87" s="91" t="s">
        <v>288</v>
      </c>
      <c r="I87" s="109" t="s">
        <v>1571</v>
      </c>
      <c r="J87" s="98" t="s">
        <v>1557</v>
      </c>
      <c r="K87" s="112" t="s">
        <v>264</v>
      </c>
    </row>
    <row r="88" spans="1:11" ht="126.6" customHeight="1">
      <c r="A88" s="54">
        <v>86</v>
      </c>
      <c r="B88" s="90">
        <f>IFERROR(VLOOKUP(C88,学会NO!$A$2:$B$138,2,FALSE),"")</f>
        <v>285</v>
      </c>
      <c r="C88" s="58" t="s">
        <v>468</v>
      </c>
      <c r="D88" s="98">
        <v>285106</v>
      </c>
      <c r="E88" s="93" t="str">
        <f t="shared" si="2"/>
        <v>06</v>
      </c>
      <c r="F88" s="109" t="s">
        <v>521</v>
      </c>
      <c r="G88" s="98">
        <v>1</v>
      </c>
      <c r="H88" s="91"/>
      <c r="I88" s="109" t="s">
        <v>1572</v>
      </c>
      <c r="J88" s="98">
        <v>0</v>
      </c>
      <c r="K88" s="112" t="s">
        <v>190</v>
      </c>
    </row>
    <row r="89" spans="1:11" ht="199.9" customHeight="1">
      <c r="A89" s="54">
        <v>87</v>
      </c>
      <c r="B89" s="90">
        <f>IFERROR(VLOOKUP(C89,学会NO!$A$2:$B$138,2,FALSE),"")</f>
        <v>288</v>
      </c>
      <c r="C89" s="58" t="s">
        <v>1659</v>
      </c>
      <c r="D89" s="98">
        <v>288101</v>
      </c>
      <c r="E89" s="93" t="str">
        <f t="shared" si="2"/>
        <v>01</v>
      </c>
      <c r="F89" s="109" t="s">
        <v>1660</v>
      </c>
      <c r="G89" s="98">
        <v>5</v>
      </c>
      <c r="H89" s="91" t="s">
        <v>173</v>
      </c>
      <c r="I89" s="109" t="s">
        <v>1658</v>
      </c>
      <c r="J89" s="98" t="s">
        <v>1628</v>
      </c>
      <c r="K89" s="112" t="s">
        <v>264</v>
      </c>
    </row>
    <row r="90" spans="1:11" ht="135" customHeight="1">
      <c r="A90" s="54">
        <v>88</v>
      </c>
      <c r="B90" s="90">
        <f>IFERROR(VLOOKUP(C90,学会NO!$A$2:$B$138,2,FALSE),"")</f>
        <v>289</v>
      </c>
      <c r="C90" s="56" t="s">
        <v>1027</v>
      </c>
      <c r="D90" s="98">
        <v>289101</v>
      </c>
      <c r="E90" s="93" t="str">
        <f t="shared" si="2"/>
        <v>01</v>
      </c>
      <c r="F90" s="109" t="s">
        <v>1028</v>
      </c>
      <c r="G90" s="98">
        <v>3</v>
      </c>
      <c r="H90" s="91" t="s">
        <v>284</v>
      </c>
      <c r="I90" s="109" t="s">
        <v>1026</v>
      </c>
      <c r="J90" s="98" t="s">
        <v>1029</v>
      </c>
      <c r="K90" s="147" t="s">
        <v>264</v>
      </c>
    </row>
    <row r="91" spans="1:11" ht="45" customHeight="1">
      <c r="A91" s="54">
        <v>89</v>
      </c>
      <c r="B91" s="90">
        <f>IFERROR(VLOOKUP(C91,学会NO!$A$2:$B$138,2,FALSE),"")</f>
        <v>291</v>
      </c>
      <c r="C91" s="58" t="s">
        <v>1630</v>
      </c>
      <c r="D91" s="98">
        <v>291101</v>
      </c>
      <c r="E91" s="93" t="str">
        <f t="shared" si="2"/>
        <v>01</v>
      </c>
      <c r="F91" s="109" t="s">
        <v>1719</v>
      </c>
      <c r="G91" s="98">
        <v>2</v>
      </c>
      <c r="H91" s="91" t="s">
        <v>173</v>
      </c>
      <c r="I91" s="109" t="s">
        <v>1629</v>
      </c>
      <c r="J91" s="98" t="s">
        <v>1628</v>
      </c>
      <c r="K91" s="112" t="s">
        <v>264</v>
      </c>
    </row>
    <row r="92" spans="1:11" ht="107.45" customHeight="1">
      <c r="A92" s="54">
        <v>90</v>
      </c>
      <c r="B92" s="90">
        <f>IFERROR(VLOOKUP(C92,学会NO!$A$2:$B$138,2,FALSE),"")</f>
        <v>291</v>
      </c>
      <c r="C92" s="58" t="s">
        <v>1630</v>
      </c>
      <c r="D92" s="98">
        <v>291102</v>
      </c>
      <c r="E92" s="93" t="str">
        <f t="shared" si="2"/>
        <v>02</v>
      </c>
      <c r="F92" s="109" t="s">
        <v>1633</v>
      </c>
      <c r="G92" s="98">
        <v>2</v>
      </c>
      <c r="H92" s="91" t="s">
        <v>288</v>
      </c>
      <c r="I92" s="109" t="s">
        <v>1632</v>
      </c>
      <c r="J92" s="113" t="s">
        <v>1631</v>
      </c>
      <c r="K92" s="121" t="s">
        <v>190</v>
      </c>
    </row>
    <row r="93" spans="1:11" ht="45" customHeight="1">
      <c r="A93" s="54">
        <v>91</v>
      </c>
      <c r="B93" s="90">
        <f>IFERROR(VLOOKUP(C93,学会NO!$A$2:$B$138,2,FALSE),"")</f>
        <v>291</v>
      </c>
      <c r="C93" s="58" t="s">
        <v>1630</v>
      </c>
      <c r="D93" s="98">
        <v>291103</v>
      </c>
      <c r="E93" s="93" t="str">
        <f t="shared" si="2"/>
        <v>03</v>
      </c>
      <c r="F93" s="109" t="s">
        <v>1635</v>
      </c>
      <c r="G93" s="98">
        <v>2</v>
      </c>
      <c r="H93" s="91" t="s">
        <v>173</v>
      </c>
      <c r="I93" s="109" t="s">
        <v>1634</v>
      </c>
      <c r="J93" s="98" t="s">
        <v>1628</v>
      </c>
      <c r="K93" s="112" t="s">
        <v>264</v>
      </c>
    </row>
    <row r="94" spans="1:11" ht="45" customHeight="1">
      <c r="A94" s="54">
        <v>92</v>
      </c>
      <c r="B94" s="90">
        <f>IFERROR(VLOOKUP(C94,学会NO!$A$2:$B$138,2,FALSE),"")</f>
        <v>294</v>
      </c>
      <c r="C94" s="56" t="s">
        <v>1249</v>
      </c>
      <c r="D94" s="98">
        <v>294101</v>
      </c>
      <c r="E94" s="93" t="str">
        <f t="shared" si="2"/>
        <v>01</v>
      </c>
      <c r="F94" s="109" t="s">
        <v>1253</v>
      </c>
      <c r="G94" s="98">
        <v>2</v>
      </c>
      <c r="H94" s="91" t="s">
        <v>288</v>
      </c>
      <c r="I94" s="109" t="s">
        <v>1248</v>
      </c>
      <c r="J94" s="98" t="s">
        <v>1247</v>
      </c>
      <c r="K94" s="121" t="s">
        <v>264</v>
      </c>
    </row>
    <row r="95" spans="1:11" ht="45" customHeight="1">
      <c r="A95" s="54">
        <v>93</v>
      </c>
      <c r="B95" s="90">
        <f>IFERROR(VLOOKUP(C95,学会NO!$A$2:$B$138,2,FALSE),"")</f>
        <v>294</v>
      </c>
      <c r="C95" s="56" t="s">
        <v>1249</v>
      </c>
      <c r="D95" s="98">
        <v>294102</v>
      </c>
      <c r="E95" s="93" t="str">
        <f t="shared" si="2"/>
        <v>02</v>
      </c>
      <c r="F95" s="109" t="s">
        <v>1251</v>
      </c>
      <c r="G95" s="98">
        <v>1</v>
      </c>
      <c r="H95" s="91" t="s">
        <v>410</v>
      </c>
      <c r="I95" s="109" t="s">
        <v>1250</v>
      </c>
      <c r="J95" s="98" t="s">
        <v>1247</v>
      </c>
      <c r="K95" s="147" t="s">
        <v>264</v>
      </c>
    </row>
    <row r="96" spans="1:11" ht="45" customHeight="1">
      <c r="A96" s="54">
        <v>94</v>
      </c>
      <c r="B96" s="90">
        <f>IFERROR(VLOOKUP(C96,学会NO!$A$2:$B$138,2,FALSE),"")</f>
        <v>295</v>
      </c>
      <c r="C96" s="58" t="s">
        <v>1494</v>
      </c>
      <c r="D96" s="98">
        <v>295101</v>
      </c>
      <c r="E96" s="93" t="str">
        <f t="shared" si="2"/>
        <v>01</v>
      </c>
      <c r="F96" s="109" t="s">
        <v>1496</v>
      </c>
      <c r="G96" s="98">
        <v>1</v>
      </c>
      <c r="H96" s="91" t="s">
        <v>288</v>
      </c>
      <c r="I96" s="109" t="s">
        <v>1493</v>
      </c>
      <c r="J96" s="98" t="s">
        <v>1487</v>
      </c>
      <c r="K96" s="112" t="s">
        <v>264</v>
      </c>
    </row>
    <row r="97" spans="1:11" ht="45" customHeight="1">
      <c r="A97" s="54">
        <v>95</v>
      </c>
      <c r="B97" s="90">
        <f>IFERROR(VLOOKUP(C97,学会NO!$A$2:$B$138,2,FALSE),"")</f>
        <v>295</v>
      </c>
      <c r="C97" s="58" t="s">
        <v>1494</v>
      </c>
      <c r="D97" s="98">
        <v>295102</v>
      </c>
      <c r="E97" s="93" t="str">
        <f t="shared" si="2"/>
        <v>02</v>
      </c>
      <c r="F97" s="109" t="s">
        <v>1499</v>
      </c>
      <c r="G97" s="98">
        <v>1</v>
      </c>
      <c r="H97" s="91" t="s">
        <v>348</v>
      </c>
      <c r="I97" s="109" t="s">
        <v>1495</v>
      </c>
      <c r="J97" s="98" t="s">
        <v>1487</v>
      </c>
      <c r="K97" s="121" t="s">
        <v>264</v>
      </c>
    </row>
    <row r="98" spans="1:11" ht="45" customHeight="1">
      <c r="A98" s="54">
        <v>96</v>
      </c>
      <c r="B98" s="90">
        <f>IFERROR(VLOOKUP(C98,学会NO!$A$2:$B$138,2,FALSE),"")</f>
        <v>295</v>
      </c>
      <c r="C98" s="58" t="s">
        <v>1494</v>
      </c>
      <c r="D98" s="98">
        <v>295103</v>
      </c>
      <c r="E98" s="93" t="str">
        <f t="shared" ref="E98:E129" si="3">RIGHT(D98,2)</f>
        <v>03</v>
      </c>
      <c r="F98" s="109" t="s">
        <v>1840</v>
      </c>
      <c r="G98" s="98">
        <v>2</v>
      </c>
      <c r="H98" s="91" t="s">
        <v>324</v>
      </c>
      <c r="I98" s="109" t="s">
        <v>1498</v>
      </c>
      <c r="J98" s="98" t="s">
        <v>1497</v>
      </c>
      <c r="K98" s="112" t="s">
        <v>264</v>
      </c>
    </row>
    <row r="99" spans="1:11" ht="45" customHeight="1">
      <c r="A99" s="54">
        <v>97</v>
      </c>
      <c r="B99" s="90">
        <f>IFERROR(VLOOKUP(C99,学会NO!$A$2:$B$138,2,FALSE),"")</f>
        <v>295</v>
      </c>
      <c r="C99" s="58" t="s">
        <v>1494</v>
      </c>
      <c r="D99" s="98">
        <v>295104</v>
      </c>
      <c r="E99" s="93" t="str">
        <f t="shared" si="3"/>
        <v>04</v>
      </c>
      <c r="F99" s="109" t="s">
        <v>1501</v>
      </c>
      <c r="G99" s="98">
        <v>1</v>
      </c>
      <c r="H99" s="91" t="s">
        <v>324</v>
      </c>
      <c r="I99" s="109" t="s">
        <v>1500</v>
      </c>
      <c r="J99" s="98" t="s">
        <v>1481</v>
      </c>
      <c r="K99" s="121" t="s">
        <v>264</v>
      </c>
    </row>
    <row r="100" spans="1:11" ht="45" customHeight="1">
      <c r="A100" s="54">
        <v>98</v>
      </c>
      <c r="B100" s="90">
        <f>IFERROR(VLOOKUP(C100,学会NO!$A$2:$B$138,2,FALSE),"")</f>
        <v>296</v>
      </c>
      <c r="C100" s="56" t="s">
        <v>378</v>
      </c>
      <c r="D100" s="98">
        <v>296101</v>
      </c>
      <c r="E100" s="93" t="str">
        <f t="shared" si="3"/>
        <v>01</v>
      </c>
      <c r="F100" s="109"/>
      <c r="G100" s="98">
        <v>0</v>
      </c>
      <c r="H100" s="91" t="s">
        <v>288</v>
      </c>
      <c r="I100" s="109" t="s">
        <v>377</v>
      </c>
      <c r="J100" s="113" t="s">
        <v>376</v>
      </c>
      <c r="K100" s="112" t="s">
        <v>264</v>
      </c>
    </row>
    <row r="101" spans="1:11" ht="45" customHeight="1">
      <c r="A101" s="54">
        <v>99</v>
      </c>
      <c r="B101" s="90">
        <f>IFERROR(VLOOKUP(C101,学会NO!$A$2:$B$138,2,FALSE),"")</f>
        <v>296</v>
      </c>
      <c r="C101" s="56" t="s">
        <v>378</v>
      </c>
      <c r="D101" s="98">
        <v>296102</v>
      </c>
      <c r="E101" s="93" t="str">
        <f t="shared" si="3"/>
        <v>02</v>
      </c>
      <c r="F101" s="109"/>
      <c r="G101" s="98">
        <v>0</v>
      </c>
      <c r="H101" s="91" t="s">
        <v>324</v>
      </c>
      <c r="I101" s="109" t="s">
        <v>379</v>
      </c>
      <c r="J101" s="113" t="s">
        <v>376</v>
      </c>
      <c r="K101" s="112" t="s">
        <v>264</v>
      </c>
    </row>
    <row r="102" spans="1:11" ht="45" customHeight="1">
      <c r="A102" s="54">
        <v>100</v>
      </c>
      <c r="B102" s="90">
        <f>IFERROR(VLOOKUP(C102,学会NO!$A$2:$B$138,2,FALSE),"")</f>
        <v>296</v>
      </c>
      <c r="C102" s="56" t="s">
        <v>380</v>
      </c>
      <c r="D102" s="98">
        <v>296103</v>
      </c>
      <c r="E102" s="93" t="str">
        <f t="shared" si="3"/>
        <v>03</v>
      </c>
      <c r="F102" s="109"/>
      <c r="G102" s="98">
        <v>0</v>
      </c>
      <c r="H102" s="91" t="s">
        <v>288</v>
      </c>
      <c r="I102" s="109" t="s">
        <v>381</v>
      </c>
      <c r="J102" s="113" t="s">
        <v>382</v>
      </c>
      <c r="K102" s="112" t="s">
        <v>264</v>
      </c>
    </row>
    <row r="103" spans="1:11" ht="45" customHeight="1">
      <c r="A103" s="54">
        <v>101</v>
      </c>
      <c r="B103" s="90">
        <f>IFERROR(VLOOKUP(C103,学会NO!$A$2:$B$138,2,FALSE),"")</f>
        <v>298</v>
      </c>
      <c r="C103" s="56" t="s">
        <v>1227</v>
      </c>
      <c r="D103" s="98">
        <v>298101</v>
      </c>
      <c r="E103" s="93" t="str">
        <f t="shared" si="3"/>
        <v>01</v>
      </c>
      <c r="F103" s="109" t="s">
        <v>1228</v>
      </c>
      <c r="G103" s="98">
        <v>2</v>
      </c>
      <c r="H103" s="91" t="s">
        <v>173</v>
      </c>
      <c r="I103" s="109" t="s">
        <v>1226</v>
      </c>
      <c r="J103" s="98" t="s">
        <v>1225</v>
      </c>
      <c r="K103" s="121" t="s">
        <v>264</v>
      </c>
    </row>
    <row r="104" spans="1:11" ht="45" customHeight="1">
      <c r="A104" s="54">
        <v>102</v>
      </c>
      <c r="B104" s="90">
        <f>IFERROR(VLOOKUP(C104,学会NO!$A$2:$B$138,2,FALSE),"")</f>
        <v>299</v>
      </c>
      <c r="C104" s="56" t="s">
        <v>806</v>
      </c>
      <c r="D104" s="98">
        <v>299101</v>
      </c>
      <c r="E104" s="93" t="str">
        <f t="shared" si="3"/>
        <v>01</v>
      </c>
      <c r="F104" s="109" t="s">
        <v>807</v>
      </c>
      <c r="G104" s="98">
        <v>3</v>
      </c>
      <c r="H104" s="91" t="s">
        <v>444</v>
      </c>
      <c r="I104" s="109" t="s">
        <v>805</v>
      </c>
      <c r="J104" s="98" t="s">
        <v>808</v>
      </c>
      <c r="K104" s="127" t="s">
        <v>190</v>
      </c>
    </row>
    <row r="105" spans="1:11" ht="45" customHeight="1">
      <c r="A105" s="54">
        <v>103</v>
      </c>
      <c r="B105" s="90">
        <f>IFERROR(VLOOKUP(C105,学会NO!$A$2:$B$138,2,FALSE),"")</f>
        <v>299</v>
      </c>
      <c r="C105" s="56" t="s">
        <v>806</v>
      </c>
      <c r="D105" s="98">
        <v>299102</v>
      </c>
      <c r="E105" s="93" t="str">
        <f t="shared" si="3"/>
        <v>02</v>
      </c>
      <c r="F105" s="109" t="s">
        <v>811</v>
      </c>
      <c r="G105" s="98">
        <v>7</v>
      </c>
      <c r="H105" s="91" t="s">
        <v>288</v>
      </c>
      <c r="I105" s="109" t="s">
        <v>810</v>
      </c>
      <c r="J105" s="98" t="s">
        <v>809</v>
      </c>
      <c r="K105" s="127" t="s">
        <v>190</v>
      </c>
    </row>
    <row r="106" spans="1:11" ht="45" customHeight="1">
      <c r="A106" s="54">
        <v>104</v>
      </c>
      <c r="B106" s="90">
        <f>IFERROR(VLOOKUP(C106,学会NO!$A$2:$B$138,2,FALSE),"")</f>
        <v>701</v>
      </c>
      <c r="C106" s="56" t="s">
        <v>1389</v>
      </c>
      <c r="D106" s="98">
        <v>701101</v>
      </c>
      <c r="E106" s="93" t="str">
        <f t="shared" si="3"/>
        <v>01</v>
      </c>
      <c r="F106" s="109"/>
      <c r="G106" s="98">
        <v>0</v>
      </c>
      <c r="H106" s="91" t="s">
        <v>348</v>
      </c>
      <c r="I106" s="109" t="s">
        <v>1388</v>
      </c>
      <c r="J106" s="98">
        <v>0</v>
      </c>
      <c r="K106" s="112" t="s">
        <v>264</v>
      </c>
    </row>
    <row r="107" spans="1:11" ht="45" customHeight="1">
      <c r="A107" s="54">
        <v>105</v>
      </c>
      <c r="B107" s="90">
        <f>IFERROR(VLOOKUP(C107,学会NO!$A$2:$B$138,2,FALSE),"")</f>
        <v>702</v>
      </c>
      <c r="C107" s="56" t="s">
        <v>332</v>
      </c>
      <c r="D107" s="98">
        <v>702101</v>
      </c>
      <c r="E107" s="93" t="str">
        <f t="shared" si="3"/>
        <v>01</v>
      </c>
      <c r="F107" s="109" t="s">
        <v>330</v>
      </c>
      <c r="G107" s="98">
        <v>5</v>
      </c>
      <c r="H107" s="91" t="s">
        <v>208</v>
      </c>
      <c r="I107" s="97" t="s">
        <v>331</v>
      </c>
      <c r="J107" s="113" t="s">
        <v>351</v>
      </c>
      <c r="K107" s="112" t="s">
        <v>264</v>
      </c>
    </row>
    <row r="108" spans="1:11" ht="45" customHeight="1">
      <c r="A108" s="54">
        <v>106</v>
      </c>
      <c r="B108" s="90">
        <f>IFERROR(VLOOKUP(C108,学会NO!$A$2:$B$138,2,FALSE),"")</f>
        <v>702</v>
      </c>
      <c r="C108" s="56" t="s">
        <v>332</v>
      </c>
      <c r="D108" s="98">
        <v>702102</v>
      </c>
      <c r="E108" s="93" t="str">
        <f t="shared" si="3"/>
        <v>02</v>
      </c>
      <c r="F108" s="109" t="s">
        <v>334</v>
      </c>
      <c r="G108" s="98">
        <v>3</v>
      </c>
      <c r="H108" s="91" t="s">
        <v>173</v>
      </c>
      <c r="I108" s="97" t="s">
        <v>333</v>
      </c>
      <c r="J108" s="98">
        <v>0</v>
      </c>
      <c r="K108" s="112" t="s">
        <v>264</v>
      </c>
    </row>
    <row r="109" spans="1:11" ht="45" customHeight="1">
      <c r="A109" s="54">
        <v>107</v>
      </c>
      <c r="B109" s="90">
        <f>IFERROR(VLOOKUP(C109,学会NO!$A$2:$B$138,2,FALSE),"")</f>
        <v>702</v>
      </c>
      <c r="C109" s="56" t="s">
        <v>332</v>
      </c>
      <c r="D109" s="98">
        <v>702103</v>
      </c>
      <c r="E109" s="93" t="str">
        <f t="shared" si="3"/>
        <v>03</v>
      </c>
      <c r="F109" s="109" t="s">
        <v>334</v>
      </c>
      <c r="G109" s="98">
        <v>3</v>
      </c>
      <c r="H109" s="91" t="s">
        <v>173</v>
      </c>
      <c r="I109" s="97" t="s">
        <v>335</v>
      </c>
      <c r="J109" s="113" t="s">
        <v>352</v>
      </c>
      <c r="K109" s="112" t="s">
        <v>264</v>
      </c>
    </row>
    <row r="110" spans="1:11" ht="45" customHeight="1">
      <c r="A110" s="54">
        <v>108</v>
      </c>
      <c r="B110" s="90">
        <f>IFERROR(VLOOKUP(C110,学会NO!$A$2:$B$138,2,FALSE),"")</f>
        <v>703</v>
      </c>
      <c r="C110" s="56" t="s">
        <v>1155</v>
      </c>
      <c r="D110" s="98">
        <v>703101</v>
      </c>
      <c r="E110" s="93" t="str">
        <f t="shared" si="3"/>
        <v>01</v>
      </c>
      <c r="F110" s="109" t="s">
        <v>1156</v>
      </c>
      <c r="G110" s="98">
        <v>3</v>
      </c>
      <c r="H110" s="91" t="s">
        <v>173</v>
      </c>
      <c r="I110" s="109" t="s">
        <v>1766</v>
      </c>
      <c r="J110" s="98" t="s">
        <v>1030</v>
      </c>
      <c r="K110" s="121" t="s">
        <v>264</v>
      </c>
    </row>
    <row r="111" spans="1:11" ht="45" customHeight="1">
      <c r="A111" s="54">
        <v>109</v>
      </c>
      <c r="B111" s="90">
        <f>IFERROR(VLOOKUP(C111,学会NO!$A$2:$B$138,2,FALSE),"")</f>
        <v>703</v>
      </c>
      <c r="C111" s="58" t="s">
        <v>611</v>
      </c>
      <c r="D111" s="98">
        <v>703102</v>
      </c>
      <c r="E111" s="93" t="str">
        <f t="shared" si="3"/>
        <v>02</v>
      </c>
      <c r="F111" s="109" t="s">
        <v>612</v>
      </c>
      <c r="G111" s="98">
        <v>1</v>
      </c>
      <c r="H111" s="91" t="s">
        <v>288</v>
      </c>
      <c r="I111" s="109" t="s">
        <v>610</v>
      </c>
      <c r="J111" s="113" t="s">
        <v>613</v>
      </c>
      <c r="K111" s="112" t="s">
        <v>264</v>
      </c>
    </row>
    <row r="112" spans="1:11" ht="45" customHeight="1">
      <c r="A112" s="54">
        <v>110</v>
      </c>
      <c r="B112" s="90">
        <f>IFERROR(VLOOKUP(C112,学会NO!$A$2:$B$138,2,FALSE),"")</f>
        <v>703</v>
      </c>
      <c r="C112" s="56" t="s">
        <v>1313</v>
      </c>
      <c r="D112" s="98">
        <v>703103</v>
      </c>
      <c r="E112" s="93" t="str">
        <f t="shared" si="3"/>
        <v>03</v>
      </c>
      <c r="F112" s="109" t="s">
        <v>1314</v>
      </c>
      <c r="G112" s="98">
        <v>1</v>
      </c>
      <c r="H112" s="91" t="s">
        <v>173</v>
      </c>
      <c r="I112" s="109" t="s">
        <v>1312</v>
      </c>
      <c r="J112" s="98" t="s">
        <v>1247</v>
      </c>
      <c r="K112" s="112" t="s">
        <v>264</v>
      </c>
    </row>
    <row r="113" spans="1:11" ht="45" customHeight="1">
      <c r="A113" s="54">
        <v>111</v>
      </c>
      <c r="B113" s="90">
        <f>IFERROR(VLOOKUP(C113,学会NO!$A$2:$B$138,2,FALSE),"")</f>
        <v>704</v>
      </c>
      <c r="C113" s="56" t="s">
        <v>1136</v>
      </c>
      <c r="D113" s="98">
        <v>704101</v>
      </c>
      <c r="E113" s="93" t="str">
        <f t="shared" si="3"/>
        <v>01</v>
      </c>
      <c r="F113" s="109" t="s">
        <v>1137</v>
      </c>
      <c r="G113" s="98">
        <v>3</v>
      </c>
      <c r="H113" s="91" t="s">
        <v>208</v>
      </c>
      <c r="I113" s="109" t="s">
        <v>1135</v>
      </c>
      <c r="J113" s="98" t="s">
        <v>1030</v>
      </c>
      <c r="K113" s="112" t="s">
        <v>190</v>
      </c>
    </row>
    <row r="114" spans="1:11" ht="45" customHeight="1">
      <c r="A114" s="54">
        <v>112</v>
      </c>
      <c r="B114" s="90">
        <f>IFERROR(VLOOKUP(C114,学会NO!$A$2:$B$138,2,FALSE),"")</f>
        <v>704</v>
      </c>
      <c r="C114" s="56" t="s">
        <v>1136</v>
      </c>
      <c r="D114" s="98">
        <v>704102</v>
      </c>
      <c r="E114" s="93" t="str">
        <f t="shared" si="3"/>
        <v>02</v>
      </c>
      <c r="F114" s="109" t="s">
        <v>1140</v>
      </c>
      <c r="G114" s="98">
        <v>4</v>
      </c>
      <c r="H114" s="91" t="s">
        <v>258</v>
      </c>
      <c r="I114" s="109" t="s">
        <v>1139</v>
      </c>
      <c r="J114" s="98" t="s">
        <v>1138</v>
      </c>
      <c r="K114" s="121" t="s">
        <v>190</v>
      </c>
    </row>
    <row r="115" spans="1:11" ht="45" customHeight="1">
      <c r="A115" s="54">
        <v>113</v>
      </c>
      <c r="B115" s="90">
        <f>IFERROR(VLOOKUP(C115,学会NO!$A$2:$B$138,2,FALSE),"")</f>
        <v>704</v>
      </c>
      <c r="C115" s="56" t="s">
        <v>1136</v>
      </c>
      <c r="D115" s="98">
        <v>704103</v>
      </c>
      <c r="E115" s="93" t="str">
        <f t="shared" si="3"/>
        <v>03</v>
      </c>
      <c r="F115" s="109" t="s">
        <v>1143</v>
      </c>
      <c r="G115" s="98">
        <v>3</v>
      </c>
      <c r="H115" s="91" t="s">
        <v>705</v>
      </c>
      <c r="I115" s="109" t="s">
        <v>1142</v>
      </c>
      <c r="J115" s="113" t="s">
        <v>1141</v>
      </c>
      <c r="K115" s="112" t="s">
        <v>190</v>
      </c>
    </row>
    <row r="116" spans="1:11" ht="45" customHeight="1">
      <c r="A116" s="54">
        <v>114</v>
      </c>
      <c r="B116" s="90">
        <f>IFERROR(VLOOKUP(C116,学会NO!$A$2:$B$138,2,FALSE),"")</f>
        <v>707</v>
      </c>
      <c r="C116" s="56" t="s">
        <v>365</v>
      </c>
      <c r="D116" s="98">
        <v>707101</v>
      </c>
      <c r="E116" s="93" t="str">
        <f t="shared" si="3"/>
        <v>01</v>
      </c>
      <c r="F116" s="109"/>
      <c r="G116" s="98">
        <v>0</v>
      </c>
      <c r="H116" s="91" t="s">
        <v>288</v>
      </c>
      <c r="I116" s="97" t="s">
        <v>364</v>
      </c>
      <c r="J116" s="98">
        <v>0</v>
      </c>
      <c r="K116" s="112" t="s">
        <v>190</v>
      </c>
    </row>
    <row r="117" spans="1:11" ht="45" customHeight="1">
      <c r="A117" s="54">
        <v>115</v>
      </c>
      <c r="B117" s="90">
        <f>IFERROR(VLOOKUP(C117,学会NO!$A$2:$B$138,2,FALSE),"")</f>
        <v>707</v>
      </c>
      <c r="C117" s="56" t="s">
        <v>368</v>
      </c>
      <c r="D117" s="98">
        <v>707102</v>
      </c>
      <c r="E117" s="93" t="str">
        <f t="shared" si="3"/>
        <v>02</v>
      </c>
      <c r="F117" s="109"/>
      <c r="G117" s="98">
        <v>0</v>
      </c>
      <c r="H117" s="91" t="s">
        <v>288</v>
      </c>
      <c r="I117" s="109" t="s">
        <v>367</v>
      </c>
      <c r="J117" s="98" t="s">
        <v>366</v>
      </c>
      <c r="K117" s="112" t="s">
        <v>190</v>
      </c>
    </row>
    <row r="118" spans="1:11" ht="45" customHeight="1">
      <c r="A118" s="54">
        <v>116</v>
      </c>
      <c r="B118" s="90">
        <f>IFERROR(VLOOKUP(C118,学会NO!$A$2:$B$138,2,FALSE),"")</f>
        <v>707</v>
      </c>
      <c r="C118" s="56" t="s">
        <v>368</v>
      </c>
      <c r="D118" s="98">
        <v>707103</v>
      </c>
      <c r="E118" s="93" t="str">
        <f t="shared" si="3"/>
        <v>03</v>
      </c>
      <c r="F118" s="109" t="s">
        <v>371</v>
      </c>
      <c r="G118" s="98">
        <v>1</v>
      </c>
      <c r="H118" s="91" t="s">
        <v>173</v>
      </c>
      <c r="I118" s="97" t="s">
        <v>370</v>
      </c>
      <c r="J118" s="98" t="s">
        <v>366</v>
      </c>
      <c r="K118" s="112" t="s">
        <v>190</v>
      </c>
    </row>
    <row r="119" spans="1:11" ht="45" customHeight="1">
      <c r="A119" s="54">
        <v>117</v>
      </c>
      <c r="B119" s="90">
        <f>IFERROR(VLOOKUP(C119,学会NO!$A$2:$B$138,2,FALSE),"")</f>
        <v>707</v>
      </c>
      <c r="C119" s="56" t="s">
        <v>368</v>
      </c>
      <c r="D119" s="98">
        <v>707104</v>
      </c>
      <c r="E119" s="93" t="str">
        <f t="shared" si="3"/>
        <v>04</v>
      </c>
      <c r="F119" s="109" t="s">
        <v>373</v>
      </c>
      <c r="G119" s="98">
        <v>1</v>
      </c>
      <c r="H119" s="91" t="s">
        <v>173</v>
      </c>
      <c r="I119" s="109" t="s">
        <v>372</v>
      </c>
      <c r="J119" s="98" t="s">
        <v>366</v>
      </c>
      <c r="K119" s="112" t="s">
        <v>190</v>
      </c>
    </row>
    <row r="120" spans="1:11" ht="45" customHeight="1">
      <c r="A120" s="54">
        <v>118</v>
      </c>
      <c r="B120" s="90">
        <f>IFERROR(VLOOKUP(C120,学会NO!$A$2:$B$138,2,FALSE),"")</f>
        <v>707</v>
      </c>
      <c r="C120" s="56" t="s">
        <v>368</v>
      </c>
      <c r="D120" s="98">
        <v>707105</v>
      </c>
      <c r="E120" s="93" t="str">
        <f t="shared" si="3"/>
        <v>05</v>
      </c>
      <c r="F120" s="109" t="s">
        <v>369</v>
      </c>
      <c r="G120" s="98">
        <v>1</v>
      </c>
      <c r="H120" s="91" t="s">
        <v>173</v>
      </c>
      <c r="I120" s="109" t="s">
        <v>375</v>
      </c>
      <c r="J120" s="113" t="s">
        <v>374</v>
      </c>
      <c r="K120" s="112" t="s">
        <v>190</v>
      </c>
    </row>
    <row r="121" spans="1:11" ht="45" customHeight="1">
      <c r="A121" s="54">
        <v>119</v>
      </c>
      <c r="B121" s="90">
        <f>IFERROR(VLOOKUP(C121,学会NO!$A$2:$B$138,2,FALSE),"")</f>
        <v>709</v>
      </c>
      <c r="C121" s="56" t="s">
        <v>692</v>
      </c>
      <c r="D121" s="98">
        <v>709101</v>
      </c>
      <c r="E121" s="93" t="str">
        <f t="shared" si="3"/>
        <v>01</v>
      </c>
      <c r="F121" s="109"/>
      <c r="G121" s="98">
        <v>0</v>
      </c>
      <c r="H121" s="91" t="s">
        <v>208</v>
      </c>
      <c r="I121" s="109" t="s">
        <v>691</v>
      </c>
      <c r="J121" s="98">
        <v>0</v>
      </c>
      <c r="K121" s="155" t="s">
        <v>190</v>
      </c>
    </row>
    <row r="122" spans="1:11" ht="45" customHeight="1">
      <c r="A122" s="54">
        <v>120</v>
      </c>
      <c r="B122" s="90">
        <f>IFERROR(VLOOKUP(C122,学会NO!$A$2:$B$138,2,FALSE),"")</f>
        <v>709</v>
      </c>
      <c r="C122" s="56" t="s">
        <v>692</v>
      </c>
      <c r="D122" s="98">
        <v>709102</v>
      </c>
      <c r="E122" s="93" t="str">
        <f t="shared" si="3"/>
        <v>02</v>
      </c>
      <c r="F122" s="109"/>
      <c r="G122" s="98">
        <v>0</v>
      </c>
      <c r="H122" s="91" t="s">
        <v>288</v>
      </c>
      <c r="I122" s="109" t="s">
        <v>693</v>
      </c>
      <c r="J122" s="98">
        <v>0</v>
      </c>
      <c r="K122" s="155" t="s">
        <v>264</v>
      </c>
    </row>
    <row r="123" spans="1:11" ht="45" customHeight="1">
      <c r="A123" s="54">
        <v>121</v>
      </c>
      <c r="B123" s="90">
        <f>IFERROR(VLOOKUP(C123,学会NO!$A$2:$B$138,2,FALSE),"")</f>
        <v>712</v>
      </c>
      <c r="C123" s="58" t="s">
        <v>1547</v>
      </c>
      <c r="D123" s="98">
        <v>712101</v>
      </c>
      <c r="E123" s="93" t="str">
        <f t="shared" si="3"/>
        <v>01</v>
      </c>
      <c r="F123" s="109" t="s">
        <v>1548</v>
      </c>
      <c r="G123" s="98">
        <v>1</v>
      </c>
      <c r="H123" s="91" t="s">
        <v>507</v>
      </c>
      <c r="I123" s="109" t="s">
        <v>1546</v>
      </c>
      <c r="J123" s="98" t="s">
        <v>1545</v>
      </c>
      <c r="K123" s="121" t="s">
        <v>264</v>
      </c>
    </row>
    <row r="124" spans="1:11" ht="45" customHeight="1">
      <c r="A124" s="54">
        <v>122</v>
      </c>
      <c r="B124" s="90">
        <f>IFERROR(VLOOKUP(C124,学会NO!$A$2:$B$138,2,FALSE),"")</f>
        <v>712</v>
      </c>
      <c r="C124" s="58" t="s">
        <v>1547</v>
      </c>
      <c r="D124" s="98">
        <v>712102</v>
      </c>
      <c r="E124" s="93" t="str">
        <f t="shared" si="3"/>
        <v>02</v>
      </c>
      <c r="F124" s="109" t="s">
        <v>1715</v>
      </c>
      <c r="G124" s="98">
        <v>1</v>
      </c>
      <c r="H124" s="91" t="s">
        <v>507</v>
      </c>
      <c r="I124" s="109" t="s">
        <v>1549</v>
      </c>
      <c r="J124" s="98" t="s">
        <v>1545</v>
      </c>
      <c r="K124" s="147" t="s">
        <v>264</v>
      </c>
    </row>
    <row r="125" spans="1:11" ht="45" customHeight="1">
      <c r="A125" s="54">
        <v>123</v>
      </c>
      <c r="B125" s="90">
        <f>IFERROR(VLOOKUP(C125,学会NO!$A$2:$B$138,2,FALSE),"")</f>
        <v>713</v>
      </c>
      <c r="C125" s="58" t="s">
        <v>1531</v>
      </c>
      <c r="D125" s="98">
        <v>713101</v>
      </c>
      <c r="E125" s="93" t="str">
        <f t="shared" si="3"/>
        <v>01</v>
      </c>
      <c r="F125" s="109"/>
      <c r="G125" s="98">
        <v>0</v>
      </c>
      <c r="H125" s="91" t="s">
        <v>173</v>
      </c>
      <c r="I125" s="109" t="s">
        <v>1530</v>
      </c>
      <c r="J125" s="98">
        <v>0</v>
      </c>
      <c r="K125" s="151" t="s">
        <v>264</v>
      </c>
    </row>
    <row r="126" spans="1:11" ht="45" customHeight="1">
      <c r="A126" s="54">
        <v>124</v>
      </c>
      <c r="B126" s="90">
        <f>IFERROR(VLOOKUP(C126,学会NO!$A$2:$B$138,2,FALSE),"")</f>
        <v>713</v>
      </c>
      <c r="C126" s="58" t="s">
        <v>1531</v>
      </c>
      <c r="D126" s="98">
        <v>713102</v>
      </c>
      <c r="E126" s="93" t="str">
        <f t="shared" si="3"/>
        <v>02</v>
      </c>
      <c r="F126" s="109"/>
      <c r="G126" s="98">
        <v>0</v>
      </c>
      <c r="H126" s="91" t="s">
        <v>173</v>
      </c>
      <c r="I126" s="109" t="s">
        <v>1532</v>
      </c>
      <c r="J126" s="98">
        <v>0</v>
      </c>
      <c r="K126" s="112" t="s">
        <v>264</v>
      </c>
    </row>
    <row r="127" spans="1:11" ht="45" customHeight="1">
      <c r="A127" s="54">
        <v>125</v>
      </c>
      <c r="B127" s="90">
        <f>IFERROR(VLOOKUP(C127,学会NO!$A$2:$B$138,2,FALSE),"")</f>
        <v>713</v>
      </c>
      <c r="C127" s="58" t="s">
        <v>1531</v>
      </c>
      <c r="D127" s="98">
        <v>713103</v>
      </c>
      <c r="E127" s="93" t="str">
        <f t="shared" si="3"/>
        <v>03</v>
      </c>
      <c r="F127" s="109"/>
      <c r="G127" s="98">
        <v>0</v>
      </c>
      <c r="H127" s="91" t="s">
        <v>173</v>
      </c>
      <c r="I127" s="109" t="s">
        <v>1533</v>
      </c>
      <c r="J127" s="98">
        <v>0</v>
      </c>
      <c r="K127" s="151" t="s">
        <v>264</v>
      </c>
    </row>
    <row r="128" spans="1:11" ht="45" customHeight="1">
      <c r="A128" s="54">
        <v>126</v>
      </c>
      <c r="B128" s="90">
        <f>IFERROR(VLOOKUP(C128,学会NO!$A$2:$B$138,2,FALSE),"")</f>
        <v>713</v>
      </c>
      <c r="C128" s="58" t="s">
        <v>1531</v>
      </c>
      <c r="D128" s="98">
        <v>713104</v>
      </c>
      <c r="E128" s="93" t="str">
        <f t="shared" si="3"/>
        <v>04</v>
      </c>
      <c r="F128" s="109"/>
      <c r="G128" s="98">
        <v>0</v>
      </c>
      <c r="H128" s="91" t="s">
        <v>288</v>
      </c>
      <c r="I128" s="109" t="s">
        <v>1534</v>
      </c>
      <c r="J128" s="98">
        <v>0</v>
      </c>
      <c r="K128" s="112" t="s">
        <v>264</v>
      </c>
    </row>
    <row r="129" spans="1:11" ht="45" customHeight="1">
      <c r="A129" s="54">
        <v>127</v>
      </c>
      <c r="B129" s="90">
        <f>IFERROR(VLOOKUP(C129,学会NO!$A$2:$B$138,2,FALSE),"")</f>
        <v>713</v>
      </c>
      <c r="C129" s="58" t="s">
        <v>1531</v>
      </c>
      <c r="D129" s="98">
        <v>713105</v>
      </c>
      <c r="E129" s="93" t="str">
        <f t="shared" si="3"/>
        <v>05</v>
      </c>
      <c r="F129" s="109"/>
      <c r="G129" s="98">
        <v>0</v>
      </c>
      <c r="H129" s="91" t="s">
        <v>410</v>
      </c>
      <c r="I129" s="109" t="s">
        <v>1535</v>
      </c>
      <c r="J129" s="98">
        <v>0</v>
      </c>
      <c r="K129" s="112" t="s">
        <v>264</v>
      </c>
    </row>
    <row r="130" spans="1:11" ht="45" customHeight="1">
      <c r="A130" s="54">
        <v>128</v>
      </c>
      <c r="B130" s="90">
        <f>IFERROR(VLOOKUP(C130,学会NO!$A$2:$B$138,2,FALSE),"")</f>
        <v>715</v>
      </c>
      <c r="C130" s="58" t="s">
        <v>1506</v>
      </c>
      <c r="D130" s="98">
        <v>715101</v>
      </c>
      <c r="E130" s="93" t="str">
        <f t="shared" ref="E130:E161" si="4">RIGHT(D130,2)</f>
        <v>01</v>
      </c>
      <c r="F130" s="109" t="s">
        <v>1507</v>
      </c>
      <c r="G130" s="98">
        <v>1</v>
      </c>
      <c r="H130" s="91" t="s">
        <v>288</v>
      </c>
      <c r="I130" s="109" t="s">
        <v>1505</v>
      </c>
      <c r="J130" s="113" t="s">
        <v>1508</v>
      </c>
      <c r="K130" s="112" t="s">
        <v>190</v>
      </c>
    </row>
    <row r="131" spans="1:11" ht="45" customHeight="1">
      <c r="A131" s="54">
        <v>129</v>
      </c>
      <c r="B131" s="90">
        <f>IFERROR(VLOOKUP(C131,学会NO!$A$2:$B$138,2,FALSE),"")</f>
        <v>715</v>
      </c>
      <c r="C131" s="58" t="s">
        <v>1506</v>
      </c>
      <c r="D131" s="98">
        <v>715102</v>
      </c>
      <c r="E131" s="93" t="str">
        <f t="shared" si="4"/>
        <v>02</v>
      </c>
      <c r="F131" s="109" t="s">
        <v>1507</v>
      </c>
      <c r="G131" s="98">
        <v>1</v>
      </c>
      <c r="H131" s="91" t="s">
        <v>288</v>
      </c>
      <c r="I131" s="109" t="s">
        <v>1509</v>
      </c>
      <c r="J131" s="113" t="s">
        <v>1508</v>
      </c>
      <c r="K131" s="112" t="s">
        <v>190</v>
      </c>
    </row>
    <row r="132" spans="1:11" ht="45" customHeight="1">
      <c r="A132" s="54">
        <v>130</v>
      </c>
      <c r="B132" s="90">
        <f>IFERROR(VLOOKUP(C132,学会NO!$A$2:$B$138,2,FALSE),"")</f>
        <v>715</v>
      </c>
      <c r="C132" s="58" t="s">
        <v>1506</v>
      </c>
      <c r="D132" s="98">
        <v>715103</v>
      </c>
      <c r="E132" s="93" t="str">
        <f t="shared" si="4"/>
        <v>03</v>
      </c>
      <c r="F132" s="109" t="s">
        <v>42</v>
      </c>
      <c r="G132" s="98">
        <v>1</v>
      </c>
      <c r="H132" s="91" t="s">
        <v>173</v>
      </c>
      <c r="I132" s="109" t="s">
        <v>1510</v>
      </c>
      <c r="J132" s="98" t="s">
        <v>1481</v>
      </c>
      <c r="K132" s="112" t="s">
        <v>190</v>
      </c>
    </row>
    <row r="133" spans="1:11" ht="45" customHeight="1">
      <c r="A133" s="54">
        <v>131</v>
      </c>
      <c r="B133" s="90">
        <f>IFERROR(VLOOKUP(C133,学会NO!$A$2:$B$138,2,FALSE),"")</f>
        <v>715</v>
      </c>
      <c r="C133" s="58" t="s">
        <v>1506</v>
      </c>
      <c r="D133" s="98">
        <v>715104</v>
      </c>
      <c r="E133" s="93" t="str">
        <f t="shared" si="4"/>
        <v>04</v>
      </c>
      <c r="F133" s="109" t="s">
        <v>1507</v>
      </c>
      <c r="G133" s="98">
        <v>1</v>
      </c>
      <c r="H133" s="91" t="s">
        <v>208</v>
      </c>
      <c r="I133" s="109" t="s">
        <v>1512</v>
      </c>
      <c r="J133" s="98" t="s">
        <v>1511</v>
      </c>
      <c r="K133" s="112" t="s">
        <v>190</v>
      </c>
    </row>
    <row r="134" spans="1:11" ht="45" customHeight="1">
      <c r="A134" s="54">
        <v>132</v>
      </c>
      <c r="B134" s="90">
        <f>IFERROR(VLOOKUP(C134,学会NO!$A$2:$B$138,2,FALSE),"")</f>
        <v>716</v>
      </c>
      <c r="C134" s="56" t="s">
        <v>905</v>
      </c>
      <c r="D134" s="98">
        <v>716101</v>
      </c>
      <c r="E134" s="93" t="str">
        <f t="shared" si="4"/>
        <v>01</v>
      </c>
      <c r="F134" s="109"/>
      <c r="G134" s="98">
        <v>0</v>
      </c>
      <c r="H134" s="91" t="s">
        <v>348</v>
      </c>
      <c r="I134" s="109" t="s">
        <v>904</v>
      </c>
      <c r="J134" s="113" t="s">
        <v>903</v>
      </c>
      <c r="K134" s="121" t="s">
        <v>264</v>
      </c>
    </row>
    <row r="135" spans="1:11" ht="45" customHeight="1">
      <c r="A135" s="54">
        <v>133</v>
      </c>
      <c r="B135" s="90">
        <f>IFERROR(VLOOKUP(C135,学会NO!$A$2:$B$138,2,FALSE),"")</f>
        <v>716</v>
      </c>
      <c r="C135" s="56" t="s">
        <v>905</v>
      </c>
      <c r="D135" s="98">
        <v>716102</v>
      </c>
      <c r="E135" s="93" t="str">
        <f t="shared" si="4"/>
        <v>02</v>
      </c>
      <c r="F135" s="109"/>
      <c r="G135" s="98">
        <v>0</v>
      </c>
      <c r="H135" s="91" t="s">
        <v>288</v>
      </c>
      <c r="I135" s="109" t="s">
        <v>907</v>
      </c>
      <c r="J135" s="113" t="s">
        <v>906</v>
      </c>
      <c r="K135" s="112" t="s">
        <v>264</v>
      </c>
    </row>
    <row r="136" spans="1:11" ht="45" customHeight="1">
      <c r="A136" s="54">
        <v>134</v>
      </c>
      <c r="B136" s="90">
        <f>IFERROR(VLOOKUP(C136,学会NO!$A$2:$B$138,2,FALSE),"")</f>
        <v>718</v>
      </c>
      <c r="C136" s="56" t="s">
        <v>707</v>
      </c>
      <c r="D136" s="98">
        <v>718101</v>
      </c>
      <c r="E136" s="93" t="str">
        <f t="shared" si="4"/>
        <v>01</v>
      </c>
      <c r="F136" s="109" t="s">
        <v>708</v>
      </c>
      <c r="G136" s="98">
        <v>1</v>
      </c>
      <c r="H136" s="91" t="s">
        <v>173</v>
      </c>
      <c r="I136" s="109" t="s">
        <v>706</v>
      </c>
      <c r="J136" s="98">
        <v>0</v>
      </c>
      <c r="K136" s="137" t="s">
        <v>190</v>
      </c>
    </row>
    <row r="137" spans="1:11" ht="45" customHeight="1">
      <c r="A137" s="54">
        <v>135</v>
      </c>
      <c r="B137" s="90">
        <f>IFERROR(VLOOKUP(C137,学会NO!$A$2:$B$138,2,FALSE),"")</f>
        <v>718</v>
      </c>
      <c r="C137" s="56" t="s">
        <v>707</v>
      </c>
      <c r="D137" s="98">
        <v>718102</v>
      </c>
      <c r="E137" s="93" t="str">
        <f t="shared" si="4"/>
        <v>02</v>
      </c>
      <c r="F137" s="109" t="s">
        <v>708</v>
      </c>
      <c r="G137" s="98">
        <v>1</v>
      </c>
      <c r="H137" s="91" t="s">
        <v>173</v>
      </c>
      <c r="I137" s="109" t="s">
        <v>709</v>
      </c>
      <c r="J137" s="98">
        <v>0</v>
      </c>
      <c r="K137" s="112" t="s">
        <v>264</v>
      </c>
    </row>
    <row r="138" spans="1:11" ht="45" customHeight="1">
      <c r="A138" s="54">
        <v>136</v>
      </c>
      <c r="B138" s="90">
        <f>IFERROR(VLOOKUP(C138,学会NO!$A$2:$B$138,2,FALSE),"")</f>
        <v>718</v>
      </c>
      <c r="C138" s="56" t="s">
        <v>707</v>
      </c>
      <c r="D138" s="98">
        <v>718103</v>
      </c>
      <c r="E138" s="93" t="str">
        <f t="shared" si="4"/>
        <v>03</v>
      </c>
      <c r="F138" s="109" t="s">
        <v>708</v>
      </c>
      <c r="G138" s="98">
        <v>1</v>
      </c>
      <c r="H138" s="91" t="s">
        <v>173</v>
      </c>
      <c r="I138" s="109" t="s">
        <v>710</v>
      </c>
      <c r="J138" s="98">
        <v>0</v>
      </c>
      <c r="K138" s="121" t="s">
        <v>190</v>
      </c>
    </row>
    <row r="139" spans="1:11" ht="45" customHeight="1">
      <c r="A139" s="54">
        <v>137</v>
      </c>
      <c r="B139" s="90">
        <f>IFERROR(VLOOKUP(C139,学会NO!$A$2:$B$138,2,FALSE),"")</f>
        <v>718</v>
      </c>
      <c r="C139" s="56" t="s">
        <v>707</v>
      </c>
      <c r="D139" s="98">
        <v>718104</v>
      </c>
      <c r="E139" s="93" t="str">
        <f t="shared" si="4"/>
        <v>04</v>
      </c>
      <c r="F139" s="109" t="s">
        <v>708</v>
      </c>
      <c r="G139" s="98">
        <v>1</v>
      </c>
      <c r="H139" s="91" t="s">
        <v>173</v>
      </c>
      <c r="I139" s="109" t="s">
        <v>711</v>
      </c>
      <c r="J139" s="98">
        <v>0</v>
      </c>
      <c r="K139" s="121" t="s">
        <v>190</v>
      </c>
    </row>
    <row r="140" spans="1:11" ht="45" customHeight="1">
      <c r="A140" s="54">
        <v>138</v>
      </c>
      <c r="B140" s="90">
        <f>IFERROR(VLOOKUP(C140,学会NO!$A$2:$B$138,2,FALSE),"")</f>
        <v>719</v>
      </c>
      <c r="C140" s="56" t="s">
        <v>1396</v>
      </c>
      <c r="D140" s="98">
        <v>719101</v>
      </c>
      <c r="E140" s="93" t="str">
        <f t="shared" si="4"/>
        <v>01</v>
      </c>
      <c r="F140" s="109" t="s">
        <v>1415</v>
      </c>
      <c r="G140" s="98">
        <v>3</v>
      </c>
      <c r="H140" s="91" t="s">
        <v>189</v>
      </c>
      <c r="I140" s="109" t="s">
        <v>1414</v>
      </c>
      <c r="J140" s="113" t="s">
        <v>1837</v>
      </c>
      <c r="K140" s="152" t="s">
        <v>190</v>
      </c>
    </row>
    <row r="141" spans="1:11" ht="45" customHeight="1">
      <c r="A141" s="54">
        <v>139</v>
      </c>
      <c r="B141" s="90">
        <f>IFERROR(VLOOKUP(C141,学会NO!$A$2:$B$138,2,FALSE),"")</f>
        <v>719</v>
      </c>
      <c r="C141" s="56" t="s">
        <v>1396</v>
      </c>
      <c r="D141" s="98">
        <v>719102</v>
      </c>
      <c r="E141" s="93" t="str">
        <f t="shared" si="4"/>
        <v>02</v>
      </c>
      <c r="F141" s="109" t="s">
        <v>1397</v>
      </c>
      <c r="G141" s="98">
        <v>3</v>
      </c>
      <c r="H141" s="91" t="s">
        <v>189</v>
      </c>
      <c r="I141" s="109" t="s">
        <v>1395</v>
      </c>
      <c r="J141" s="113" t="s">
        <v>1394</v>
      </c>
      <c r="K141" s="141" t="s">
        <v>264</v>
      </c>
    </row>
    <row r="142" spans="1:11" ht="45" customHeight="1">
      <c r="A142" s="54">
        <v>140</v>
      </c>
      <c r="B142" s="90">
        <f>IFERROR(VLOOKUP(C142,学会NO!$A$2:$B$138,2,FALSE),"")</f>
        <v>719</v>
      </c>
      <c r="C142" s="56" t="s">
        <v>1396</v>
      </c>
      <c r="D142" s="98">
        <v>719103</v>
      </c>
      <c r="E142" s="93" t="str">
        <f t="shared" si="4"/>
        <v>03</v>
      </c>
      <c r="F142" s="109" t="s">
        <v>1400</v>
      </c>
      <c r="G142" s="98">
        <v>3</v>
      </c>
      <c r="H142" s="91" t="s">
        <v>189</v>
      </c>
      <c r="I142" s="109" t="s">
        <v>1399</v>
      </c>
      <c r="J142" s="113" t="s">
        <v>1398</v>
      </c>
      <c r="K142" s="141" t="s">
        <v>190</v>
      </c>
    </row>
    <row r="143" spans="1:11" ht="45" customHeight="1">
      <c r="A143" s="54">
        <v>141</v>
      </c>
      <c r="B143" s="90">
        <f>IFERROR(VLOOKUP(C143,学会NO!$A$2:$B$138,2,FALSE),"")</f>
        <v>719</v>
      </c>
      <c r="C143" s="56" t="s">
        <v>1396</v>
      </c>
      <c r="D143" s="98">
        <v>719104</v>
      </c>
      <c r="E143" s="93" t="str">
        <f t="shared" si="4"/>
        <v>04</v>
      </c>
      <c r="F143" s="109" t="s">
        <v>1400</v>
      </c>
      <c r="G143" s="98">
        <v>3</v>
      </c>
      <c r="H143" s="91" t="s">
        <v>189</v>
      </c>
      <c r="I143" s="109" t="s">
        <v>1402</v>
      </c>
      <c r="J143" s="113" t="s">
        <v>1401</v>
      </c>
      <c r="K143" s="141" t="s">
        <v>190</v>
      </c>
    </row>
    <row r="144" spans="1:11" ht="45" customHeight="1">
      <c r="A144" s="54">
        <v>142</v>
      </c>
      <c r="B144" s="90">
        <f>IFERROR(VLOOKUP(C144,学会NO!$A$2:$B$138,2,FALSE),"")</f>
        <v>719</v>
      </c>
      <c r="C144" s="56" t="s">
        <v>1396</v>
      </c>
      <c r="D144" s="98">
        <v>719105</v>
      </c>
      <c r="E144" s="93" t="str">
        <f t="shared" si="4"/>
        <v>05</v>
      </c>
      <c r="F144" s="109"/>
      <c r="G144" s="98">
        <v>0</v>
      </c>
      <c r="H144" s="91" t="s">
        <v>189</v>
      </c>
      <c r="I144" s="109" t="s">
        <v>1404</v>
      </c>
      <c r="J144" s="113" t="s">
        <v>1403</v>
      </c>
      <c r="K144" s="141" t="s">
        <v>190</v>
      </c>
    </row>
    <row r="145" spans="1:11" ht="45" customHeight="1">
      <c r="A145" s="54">
        <v>143</v>
      </c>
      <c r="B145" s="90">
        <f>IFERROR(VLOOKUP(C145,学会NO!$A$2:$B$138,2,FALSE),"")</f>
        <v>719</v>
      </c>
      <c r="C145" s="56" t="s">
        <v>1396</v>
      </c>
      <c r="D145" s="98">
        <v>719106</v>
      </c>
      <c r="E145" s="93" t="str">
        <f t="shared" si="4"/>
        <v>06</v>
      </c>
      <c r="F145" s="109" t="s">
        <v>1407</v>
      </c>
      <c r="G145" s="98">
        <v>4</v>
      </c>
      <c r="H145" s="91" t="s">
        <v>189</v>
      </c>
      <c r="I145" s="109" t="s">
        <v>1406</v>
      </c>
      <c r="J145" s="113" t="s">
        <v>1405</v>
      </c>
      <c r="K145" s="141" t="s">
        <v>190</v>
      </c>
    </row>
    <row r="146" spans="1:11" ht="45" customHeight="1">
      <c r="A146" s="54">
        <v>144</v>
      </c>
      <c r="B146" s="90">
        <f>IFERROR(VLOOKUP(C146,学会NO!$A$2:$B$138,2,FALSE),"")</f>
        <v>719</v>
      </c>
      <c r="C146" s="56" t="s">
        <v>1396</v>
      </c>
      <c r="D146" s="98">
        <v>719107</v>
      </c>
      <c r="E146" s="93" t="str">
        <f t="shared" si="4"/>
        <v>07</v>
      </c>
      <c r="F146" s="109" t="s">
        <v>1400</v>
      </c>
      <c r="G146" s="98">
        <v>3</v>
      </c>
      <c r="H146" s="91" t="s">
        <v>189</v>
      </c>
      <c r="I146" s="109" t="s">
        <v>1411</v>
      </c>
      <c r="J146" s="113" t="s">
        <v>1410</v>
      </c>
      <c r="K146" s="141" t="s">
        <v>190</v>
      </c>
    </row>
    <row r="147" spans="1:11" ht="45" customHeight="1">
      <c r="A147" s="54">
        <v>145</v>
      </c>
      <c r="B147" s="90">
        <f>IFERROR(VLOOKUP(C147,学会NO!$A$2:$B$138,2,FALSE),"")</f>
        <v>719</v>
      </c>
      <c r="C147" s="56" t="s">
        <v>1396</v>
      </c>
      <c r="D147" s="98">
        <v>719108</v>
      </c>
      <c r="E147" s="93" t="str">
        <f t="shared" si="4"/>
        <v>08</v>
      </c>
      <c r="F147" s="109" t="s">
        <v>1397</v>
      </c>
      <c r="G147" s="98">
        <v>3</v>
      </c>
      <c r="H147" s="91" t="s">
        <v>189</v>
      </c>
      <c r="I147" s="109" t="s">
        <v>1413</v>
      </c>
      <c r="J147" s="113" t="s">
        <v>1412</v>
      </c>
      <c r="K147" s="139" t="s">
        <v>190</v>
      </c>
    </row>
    <row r="148" spans="1:11" ht="45" customHeight="1">
      <c r="A148" s="54">
        <v>146</v>
      </c>
      <c r="B148" s="90">
        <f>IFERROR(VLOOKUP(C148,学会NO!$A$2:$B$138,2,FALSE),"")</f>
        <v>719</v>
      </c>
      <c r="C148" s="56" t="s">
        <v>1396</v>
      </c>
      <c r="D148" s="98">
        <v>719109</v>
      </c>
      <c r="E148" s="93" t="str">
        <f t="shared" si="4"/>
        <v>09</v>
      </c>
      <c r="F148" s="109" t="s">
        <v>1407</v>
      </c>
      <c r="G148" s="98">
        <v>4</v>
      </c>
      <c r="H148" s="91" t="s">
        <v>189</v>
      </c>
      <c r="I148" s="109" t="s">
        <v>1409</v>
      </c>
      <c r="J148" s="98" t="s">
        <v>1408</v>
      </c>
      <c r="K148" s="112" t="s">
        <v>190</v>
      </c>
    </row>
    <row r="149" spans="1:11" ht="45" customHeight="1">
      <c r="A149" s="54">
        <v>147</v>
      </c>
      <c r="B149" s="90">
        <f>IFERROR(VLOOKUP(C149,学会NO!$A$2:$B$138,2,FALSE),"")</f>
        <v>719</v>
      </c>
      <c r="C149" s="56" t="s">
        <v>1396</v>
      </c>
      <c r="D149" s="98">
        <v>719110</v>
      </c>
      <c r="E149" s="93" t="str">
        <f t="shared" si="4"/>
        <v>10</v>
      </c>
      <c r="F149" s="109"/>
      <c r="G149" s="98">
        <v>0</v>
      </c>
      <c r="H149" s="91" t="s">
        <v>189</v>
      </c>
      <c r="I149" s="109" t="s">
        <v>1417</v>
      </c>
      <c r="J149" s="98" t="s">
        <v>1416</v>
      </c>
      <c r="K149" s="112" t="s">
        <v>190</v>
      </c>
    </row>
    <row r="150" spans="1:11" ht="45" customHeight="1">
      <c r="A150" s="54">
        <v>148</v>
      </c>
      <c r="B150" s="90">
        <f>IFERROR(VLOOKUP(C150,学会NO!$A$2:$B$138,2,FALSE),"")</f>
        <v>720</v>
      </c>
      <c r="C150" s="56" t="s">
        <v>247</v>
      </c>
      <c r="D150" s="92" t="s">
        <v>246</v>
      </c>
      <c r="E150" s="93" t="str">
        <f t="shared" si="4"/>
        <v>01</v>
      </c>
      <c r="F150" s="95" t="s">
        <v>406</v>
      </c>
      <c r="G150" s="94">
        <v>1</v>
      </c>
      <c r="H150" s="91" t="s">
        <v>173</v>
      </c>
      <c r="I150" s="95" t="s">
        <v>320</v>
      </c>
      <c r="J150" s="96" t="s">
        <v>311</v>
      </c>
      <c r="K150" s="121" t="s">
        <v>264</v>
      </c>
    </row>
    <row r="151" spans="1:11" ht="45" customHeight="1">
      <c r="A151" s="54">
        <v>149</v>
      </c>
      <c r="B151" s="90">
        <f>IFERROR(VLOOKUP(C151,学会NO!$A$2:$B$138,2,FALSE),"")</f>
        <v>721</v>
      </c>
      <c r="C151" s="56" t="s">
        <v>278</v>
      </c>
      <c r="D151" s="92" t="s">
        <v>280</v>
      </c>
      <c r="E151" s="93" t="str">
        <f t="shared" si="4"/>
        <v>01</v>
      </c>
      <c r="F151" s="95" t="s">
        <v>834</v>
      </c>
      <c r="G151" s="94">
        <v>5</v>
      </c>
      <c r="H151" s="91" t="s">
        <v>173</v>
      </c>
      <c r="I151" s="95" t="s">
        <v>279</v>
      </c>
      <c r="J151" s="111" t="s">
        <v>281</v>
      </c>
      <c r="K151" s="121" t="s">
        <v>264</v>
      </c>
    </row>
    <row r="152" spans="1:11" ht="45" customHeight="1">
      <c r="A152" s="54">
        <v>150</v>
      </c>
      <c r="B152" s="90">
        <f>IFERROR(VLOOKUP(C152,学会NO!$A$2:$B$138,2,FALSE),"")</f>
        <v>721</v>
      </c>
      <c r="C152" s="56" t="s">
        <v>278</v>
      </c>
      <c r="D152" s="92" t="s">
        <v>282</v>
      </c>
      <c r="E152" s="93" t="str">
        <f t="shared" si="4"/>
        <v>02</v>
      </c>
      <c r="F152" s="95" t="s">
        <v>340</v>
      </c>
      <c r="G152" s="94">
        <v>3</v>
      </c>
      <c r="H152" s="91" t="s">
        <v>284</v>
      </c>
      <c r="I152" s="95" t="s">
        <v>283</v>
      </c>
      <c r="J152" s="111" t="s">
        <v>285</v>
      </c>
      <c r="K152" s="121" t="s">
        <v>264</v>
      </c>
    </row>
    <row r="153" spans="1:11" ht="45" customHeight="1">
      <c r="A153" s="54">
        <v>151</v>
      </c>
      <c r="B153" s="90">
        <f>IFERROR(VLOOKUP(C153,学会NO!$A$2:$B$138,2,FALSE),"")</f>
        <v>721</v>
      </c>
      <c r="C153" s="56" t="s">
        <v>278</v>
      </c>
      <c r="D153" s="92" t="s">
        <v>286</v>
      </c>
      <c r="E153" s="93" t="str">
        <f t="shared" si="4"/>
        <v>03</v>
      </c>
      <c r="F153" s="95" t="s">
        <v>835</v>
      </c>
      <c r="G153" s="94">
        <v>2</v>
      </c>
      <c r="H153" s="91" t="s">
        <v>288</v>
      </c>
      <c r="I153" s="95" t="s">
        <v>287</v>
      </c>
      <c r="J153" s="96" t="s">
        <v>289</v>
      </c>
      <c r="K153" s="121" t="s">
        <v>264</v>
      </c>
    </row>
    <row r="154" spans="1:11" ht="45" customHeight="1">
      <c r="A154" s="54">
        <v>152</v>
      </c>
      <c r="B154" s="90">
        <f>IFERROR(VLOOKUP(C154,学会NO!$A$2:$B$138,2,FALSE),"")</f>
        <v>721</v>
      </c>
      <c r="C154" s="56" t="s">
        <v>278</v>
      </c>
      <c r="D154" s="92" t="s">
        <v>290</v>
      </c>
      <c r="E154" s="93" t="str">
        <f t="shared" si="4"/>
        <v>04</v>
      </c>
      <c r="F154" s="95" t="s">
        <v>292</v>
      </c>
      <c r="G154" s="94">
        <v>1</v>
      </c>
      <c r="H154" s="91" t="s">
        <v>284</v>
      </c>
      <c r="I154" s="95" t="s">
        <v>291</v>
      </c>
      <c r="J154" s="111" t="s">
        <v>285</v>
      </c>
      <c r="K154" s="112" t="s">
        <v>264</v>
      </c>
    </row>
    <row r="155" spans="1:11" ht="45" customHeight="1">
      <c r="A155" s="54">
        <v>153</v>
      </c>
      <c r="B155" s="90">
        <f>IFERROR(VLOOKUP(C155,学会NO!$A$2:$B$138,2,FALSE),"")</f>
        <v>721</v>
      </c>
      <c r="C155" s="56" t="s">
        <v>278</v>
      </c>
      <c r="D155" s="92" t="s">
        <v>294</v>
      </c>
      <c r="E155" s="93" t="str">
        <f t="shared" si="4"/>
        <v>05</v>
      </c>
      <c r="F155" s="95"/>
      <c r="G155" s="94">
        <v>0</v>
      </c>
      <c r="H155" s="91" t="s">
        <v>173</v>
      </c>
      <c r="I155" s="95" t="s">
        <v>293</v>
      </c>
      <c r="J155" s="96" t="s">
        <v>289</v>
      </c>
      <c r="K155" s="112" t="s">
        <v>264</v>
      </c>
    </row>
    <row r="156" spans="1:11" ht="45" customHeight="1">
      <c r="A156" s="54">
        <v>154</v>
      </c>
      <c r="B156" s="90">
        <f>IFERROR(VLOOKUP(C156,学会NO!$A$2:$B$138,2,FALSE),"")</f>
        <v>721</v>
      </c>
      <c r="C156" s="56" t="s">
        <v>278</v>
      </c>
      <c r="D156" s="92" t="s">
        <v>296</v>
      </c>
      <c r="E156" s="93" t="str">
        <f t="shared" si="4"/>
        <v>06</v>
      </c>
      <c r="F156" s="95"/>
      <c r="G156" s="94">
        <v>0</v>
      </c>
      <c r="H156" s="91" t="s">
        <v>284</v>
      </c>
      <c r="I156" s="95" t="s">
        <v>295</v>
      </c>
      <c r="J156" s="96" t="s">
        <v>289</v>
      </c>
      <c r="K156" s="112" t="s">
        <v>264</v>
      </c>
    </row>
    <row r="157" spans="1:11" ht="45" customHeight="1">
      <c r="A157" s="54">
        <v>155</v>
      </c>
      <c r="B157" s="90">
        <f>IFERROR(VLOOKUP(C157,学会NO!$A$2:$B$138,2,FALSE),"")</f>
        <v>723</v>
      </c>
      <c r="C157" s="58" t="s">
        <v>441</v>
      </c>
      <c r="D157" s="98">
        <v>723101</v>
      </c>
      <c r="E157" s="93" t="str">
        <f t="shared" si="4"/>
        <v>01</v>
      </c>
      <c r="F157" s="109" t="s">
        <v>455</v>
      </c>
      <c r="G157" s="98">
        <v>3</v>
      </c>
      <c r="H157" s="91" t="s">
        <v>173</v>
      </c>
      <c r="I157" s="109" t="s">
        <v>454</v>
      </c>
      <c r="J157" s="98" t="s">
        <v>453</v>
      </c>
      <c r="K157" s="152" t="s">
        <v>264</v>
      </c>
    </row>
    <row r="158" spans="1:11" ht="45" customHeight="1">
      <c r="A158" s="54">
        <v>156</v>
      </c>
      <c r="B158" s="90">
        <f>IFERROR(VLOOKUP(C158,学会NO!$A$2:$B$138,2,FALSE),"")</f>
        <v>724</v>
      </c>
      <c r="C158" s="56" t="s">
        <v>994</v>
      </c>
      <c r="D158" s="98">
        <v>724101</v>
      </c>
      <c r="E158" s="93" t="str">
        <f t="shared" si="4"/>
        <v>01</v>
      </c>
      <c r="F158" s="109" t="s">
        <v>995</v>
      </c>
      <c r="G158" s="98">
        <v>2</v>
      </c>
      <c r="H158" s="91" t="s">
        <v>258</v>
      </c>
      <c r="I158" s="109" t="s">
        <v>993</v>
      </c>
      <c r="J158" s="98" t="s">
        <v>947</v>
      </c>
      <c r="K158" s="155" t="s">
        <v>190</v>
      </c>
    </row>
    <row r="159" spans="1:11" ht="45" customHeight="1">
      <c r="A159" s="54">
        <v>157</v>
      </c>
      <c r="B159" s="90">
        <f>IFERROR(VLOOKUP(C159,学会NO!$A$2:$B$138,2,FALSE),"")</f>
        <v>724</v>
      </c>
      <c r="C159" s="56" t="s">
        <v>994</v>
      </c>
      <c r="D159" s="98">
        <v>724102</v>
      </c>
      <c r="E159" s="93" t="str">
        <f t="shared" si="4"/>
        <v>02</v>
      </c>
      <c r="F159" s="109" t="s">
        <v>998</v>
      </c>
      <c r="G159" s="98">
        <v>9</v>
      </c>
      <c r="H159" s="91" t="s">
        <v>258</v>
      </c>
      <c r="I159" s="109" t="s">
        <v>997</v>
      </c>
      <c r="J159" s="98" t="s">
        <v>996</v>
      </c>
      <c r="K159" s="112" t="s">
        <v>264</v>
      </c>
    </row>
    <row r="160" spans="1:11" ht="45" customHeight="1">
      <c r="A160" s="54">
        <v>158</v>
      </c>
      <c r="B160" s="90">
        <f>IFERROR(VLOOKUP(C160,学会NO!$A$2:$B$138,2,FALSE),"")</f>
        <v>724</v>
      </c>
      <c r="C160" s="56" t="s">
        <v>994</v>
      </c>
      <c r="D160" s="98">
        <v>724103</v>
      </c>
      <c r="E160" s="93" t="str">
        <f t="shared" si="4"/>
        <v>03</v>
      </c>
      <c r="F160" s="109" t="s">
        <v>1000</v>
      </c>
      <c r="G160" s="98">
        <v>1</v>
      </c>
      <c r="H160" s="91" t="s">
        <v>258</v>
      </c>
      <c r="I160" s="109" t="s">
        <v>999</v>
      </c>
      <c r="J160" s="98" t="s">
        <v>996</v>
      </c>
      <c r="K160" s="112" t="s">
        <v>264</v>
      </c>
    </row>
    <row r="161" spans="1:11" ht="45" customHeight="1">
      <c r="A161" s="54">
        <v>159</v>
      </c>
      <c r="B161" s="90">
        <f>IFERROR(VLOOKUP(C161,学会NO!$A$2:$B$138,2,FALSE),"")</f>
        <v>724</v>
      </c>
      <c r="C161" s="56" t="s">
        <v>994</v>
      </c>
      <c r="D161" s="98">
        <v>724104</v>
      </c>
      <c r="E161" s="93" t="str">
        <f t="shared" si="4"/>
        <v>04</v>
      </c>
      <c r="F161" s="109" t="s">
        <v>1002</v>
      </c>
      <c r="G161" s="98">
        <v>2</v>
      </c>
      <c r="H161" s="91" t="s">
        <v>288</v>
      </c>
      <c r="I161" s="109" t="s">
        <v>1001</v>
      </c>
      <c r="J161" s="98" t="s">
        <v>955</v>
      </c>
      <c r="K161" s="155" t="s">
        <v>190</v>
      </c>
    </row>
    <row r="162" spans="1:11" ht="45" customHeight="1">
      <c r="A162" s="54">
        <v>160</v>
      </c>
      <c r="B162" s="90">
        <f>IFERROR(VLOOKUP(C162,学会NO!$A$2:$B$138,2,FALSE),"")</f>
        <v>726</v>
      </c>
      <c r="C162" s="56" t="s">
        <v>1048</v>
      </c>
      <c r="D162" s="98">
        <v>726101</v>
      </c>
      <c r="E162" s="93" t="str">
        <f t="shared" ref="E162:E176" si="5">RIGHT(D162,2)</f>
        <v>01</v>
      </c>
      <c r="F162" s="109" t="s">
        <v>1786</v>
      </c>
      <c r="G162" s="98">
        <v>3</v>
      </c>
      <c r="H162" s="91" t="s">
        <v>173</v>
      </c>
      <c r="I162" s="109" t="s">
        <v>1047</v>
      </c>
      <c r="J162" s="98" t="s">
        <v>1046</v>
      </c>
      <c r="K162" s="121" t="s">
        <v>264</v>
      </c>
    </row>
    <row r="163" spans="1:11" ht="45" customHeight="1">
      <c r="A163" s="54">
        <v>161</v>
      </c>
      <c r="B163" s="90">
        <f>IFERROR(VLOOKUP(C163,学会NO!$A$2:$B$138,2,FALSE),"")</f>
        <v>726</v>
      </c>
      <c r="C163" s="56" t="s">
        <v>1048</v>
      </c>
      <c r="D163" s="98">
        <v>726102</v>
      </c>
      <c r="E163" s="93" t="str">
        <f t="shared" si="5"/>
        <v>02</v>
      </c>
      <c r="F163" s="109" t="s">
        <v>1049</v>
      </c>
      <c r="G163" s="98">
        <v>2</v>
      </c>
      <c r="H163" s="91" t="s">
        <v>173</v>
      </c>
      <c r="I163" s="109" t="s">
        <v>1051</v>
      </c>
      <c r="J163" s="98">
        <v>0</v>
      </c>
      <c r="K163" s="121" t="s">
        <v>264</v>
      </c>
    </row>
    <row r="164" spans="1:11" ht="45" customHeight="1">
      <c r="A164" s="54">
        <v>162</v>
      </c>
      <c r="B164" s="90">
        <f>IFERROR(VLOOKUP(C164,学会NO!$A$2:$B$138,2,FALSE),"")</f>
        <v>728</v>
      </c>
      <c r="C164" s="56" t="s">
        <v>1367</v>
      </c>
      <c r="D164" s="98">
        <v>728101</v>
      </c>
      <c r="E164" s="93" t="str">
        <f t="shared" si="5"/>
        <v>01</v>
      </c>
      <c r="F164" s="109" t="s">
        <v>1368</v>
      </c>
      <c r="G164" s="98">
        <v>1</v>
      </c>
      <c r="H164" s="91" t="s">
        <v>507</v>
      </c>
      <c r="I164" s="109" t="s">
        <v>1366</v>
      </c>
      <c r="J164" s="98" t="s">
        <v>1330</v>
      </c>
      <c r="K164" s="121" t="s">
        <v>190</v>
      </c>
    </row>
    <row r="165" spans="1:11" ht="45" customHeight="1">
      <c r="A165" s="54">
        <v>163</v>
      </c>
      <c r="B165" s="90">
        <f>IFERROR(VLOOKUP(C165,学会NO!$A$2:$B$138,2,FALSE),"")</f>
        <v>728</v>
      </c>
      <c r="C165" s="56" t="s">
        <v>1367</v>
      </c>
      <c r="D165" s="98">
        <v>728102</v>
      </c>
      <c r="E165" s="93" t="str">
        <f t="shared" si="5"/>
        <v>02</v>
      </c>
      <c r="F165" s="109" t="s">
        <v>1371</v>
      </c>
      <c r="G165" s="98">
        <v>3</v>
      </c>
      <c r="H165" s="91" t="s">
        <v>507</v>
      </c>
      <c r="I165" s="109" t="s">
        <v>1370</v>
      </c>
      <c r="J165" s="113" t="s">
        <v>1369</v>
      </c>
      <c r="K165" s="121" t="s">
        <v>264</v>
      </c>
    </row>
    <row r="166" spans="1:11" ht="45" customHeight="1">
      <c r="A166" s="54">
        <v>164</v>
      </c>
      <c r="B166" s="90">
        <f>IFERROR(VLOOKUP(C166,学会NO!$A$2:$B$138,2,FALSE),"")</f>
        <v>728</v>
      </c>
      <c r="C166" s="56" t="s">
        <v>1367</v>
      </c>
      <c r="D166" s="98">
        <v>728103</v>
      </c>
      <c r="E166" s="93" t="str">
        <f t="shared" si="5"/>
        <v>03</v>
      </c>
      <c r="F166" s="109" t="s">
        <v>1371</v>
      </c>
      <c r="G166" s="98">
        <v>3</v>
      </c>
      <c r="H166" s="91" t="s">
        <v>507</v>
      </c>
      <c r="I166" s="109" t="s">
        <v>1373</v>
      </c>
      <c r="J166" s="98" t="s">
        <v>270</v>
      </c>
      <c r="K166" s="121" t="s">
        <v>264</v>
      </c>
    </row>
    <row r="167" spans="1:11" ht="45" customHeight="1">
      <c r="A167" s="54">
        <v>165</v>
      </c>
      <c r="B167" s="90">
        <f>IFERROR(VLOOKUP(C167,学会NO!$A$2:$B$138,2,FALSE),"")</f>
        <v>728</v>
      </c>
      <c r="C167" s="56" t="s">
        <v>1367</v>
      </c>
      <c r="D167" s="98">
        <v>728104</v>
      </c>
      <c r="E167" s="93" t="str">
        <f t="shared" si="5"/>
        <v>04</v>
      </c>
      <c r="F167" s="109" t="s">
        <v>1368</v>
      </c>
      <c r="G167" s="98">
        <v>1</v>
      </c>
      <c r="H167" s="91" t="s">
        <v>507</v>
      </c>
      <c r="I167" s="109" t="s">
        <v>1374</v>
      </c>
      <c r="J167" s="98" t="s">
        <v>1372</v>
      </c>
      <c r="K167" s="146" t="s">
        <v>264</v>
      </c>
    </row>
    <row r="168" spans="1:11" ht="45" customHeight="1">
      <c r="A168" s="54">
        <v>166</v>
      </c>
      <c r="B168" s="90">
        <f>IFERROR(VLOOKUP(C168,学会NO!$A$2:$B$138,2,FALSE),"")</f>
        <v>729</v>
      </c>
      <c r="C168" s="56" t="s">
        <v>1187</v>
      </c>
      <c r="D168" s="98">
        <v>729101</v>
      </c>
      <c r="E168" s="93" t="str">
        <f t="shared" si="5"/>
        <v>01</v>
      </c>
      <c r="F168" s="109" t="s">
        <v>1188</v>
      </c>
      <c r="G168" s="98">
        <v>3</v>
      </c>
      <c r="H168" s="91" t="s">
        <v>444</v>
      </c>
      <c r="I168" s="109" t="s">
        <v>1186</v>
      </c>
      <c r="J168" s="98">
        <v>0</v>
      </c>
      <c r="K168" s="147" t="s">
        <v>190</v>
      </c>
    </row>
    <row r="169" spans="1:11" ht="76.900000000000006" customHeight="1">
      <c r="A169" s="54">
        <v>167</v>
      </c>
      <c r="B169" s="90">
        <f>IFERROR(VLOOKUP(C169,学会NO!$A$2:$B$138,2,FALSE),"")</f>
        <v>729</v>
      </c>
      <c r="C169" s="56" t="s">
        <v>1187</v>
      </c>
      <c r="D169" s="98">
        <v>729102</v>
      </c>
      <c r="E169" s="93" t="str">
        <f t="shared" si="5"/>
        <v>02</v>
      </c>
      <c r="F169" s="109" t="s">
        <v>1190</v>
      </c>
      <c r="G169" s="98">
        <v>1</v>
      </c>
      <c r="H169" s="91" t="s">
        <v>288</v>
      </c>
      <c r="I169" s="109" t="s">
        <v>1189</v>
      </c>
      <c r="J169" s="98">
        <v>0</v>
      </c>
      <c r="K169" s="112" t="s">
        <v>264</v>
      </c>
    </row>
    <row r="170" spans="1:11" ht="45" customHeight="1">
      <c r="A170" s="54">
        <v>168</v>
      </c>
      <c r="B170" s="90">
        <f>IFERROR(VLOOKUP(C170,学会NO!$A$2:$B$138,2,FALSE),"")</f>
        <v>730</v>
      </c>
      <c r="C170" s="58" t="s">
        <v>1699</v>
      </c>
      <c r="D170" s="98">
        <v>730101</v>
      </c>
      <c r="E170" s="93" t="str">
        <f t="shared" si="5"/>
        <v>01</v>
      </c>
      <c r="F170" s="109" t="s">
        <v>1698</v>
      </c>
      <c r="G170" s="98">
        <v>1</v>
      </c>
      <c r="H170" s="91" t="s">
        <v>173</v>
      </c>
      <c r="I170" s="109" t="s">
        <v>1697</v>
      </c>
      <c r="J170" s="98" t="s">
        <v>1696</v>
      </c>
      <c r="K170" s="112" t="s">
        <v>264</v>
      </c>
    </row>
    <row r="171" spans="1:11" ht="45" customHeight="1">
      <c r="A171" s="54">
        <v>169</v>
      </c>
      <c r="B171" s="90">
        <f>IFERROR(VLOOKUP(C171,学会NO!$A$2:$B$138,2,FALSE),"")</f>
        <v>730</v>
      </c>
      <c r="C171" s="58" t="s">
        <v>1699</v>
      </c>
      <c r="D171" s="98">
        <v>730102</v>
      </c>
      <c r="E171" s="93" t="str">
        <f t="shared" si="5"/>
        <v>02</v>
      </c>
      <c r="F171" s="109" t="s">
        <v>1702</v>
      </c>
      <c r="G171" s="98">
        <v>1</v>
      </c>
      <c r="H171" s="91" t="s">
        <v>173</v>
      </c>
      <c r="I171" s="109" t="s">
        <v>1701</v>
      </c>
      <c r="J171" s="98" t="s">
        <v>1700</v>
      </c>
      <c r="K171" s="152" t="s">
        <v>264</v>
      </c>
    </row>
    <row r="172" spans="1:11" ht="45" customHeight="1">
      <c r="A172" s="54">
        <v>170</v>
      </c>
      <c r="B172" s="90">
        <f>IFERROR(VLOOKUP(C172,学会NO!$A$2:$B$138,2,FALSE),"")</f>
        <v>730</v>
      </c>
      <c r="C172" s="58" t="s">
        <v>1699</v>
      </c>
      <c r="D172" s="98">
        <v>730103</v>
      </c>
      <c r="E172" s="93" t="str">
        <f t="shared" si="5"/>
        <v>03</v>
      </c>
      <c r="F172" s="109" t="s">
        <v>1705</v>
      </c>
      <c r="G172" s="98">
        <v>5</v>
      </c>
      <c r="H172" s="91" t="s">
        <v>173</v>
      </c>
      <c r="I172" s="109" t="s">
        <v>1704</v>
      </c>
      <c r="J172" s="98" t="s">
        <v>1703</v>
      </c>
      <c r="K172" s="112" t="s">
        <v>264</v>
      </c>
    </row>
    <row r="173" spans="1:11" ht="89.45" customHeight="1">
      <c r="A173" s="54">
        <v>171</v>
      </c>
      <c r="B173" s="90">
        <f>IFERROR(VLOOKUP(C173,学会NO!$A$2:$B$138,2,FALSE),"")</f>
        <v>733</v>
      </c>
      <c r="C173" s="58" t="s">
        <v>1803</v>
      </c>
      <c r="D173" s="98">
        <v>733101</v>
      </c>
      <c r="E173" s="93" t="str">
        <f t="shared" si="5"/>
        <v>01</v>
      </c>
      <c r="F173" s="109" t="s">
        <v>1804</v>
      </c>
      <c r="G173" s="98">
        <v>1</v>
      </c>
      <c r="H173" s="91" t="s">
        <v>288</v>
      </c>
      <c r="I173" s="109" t="s">
        <v>1802</v>
      </c>
      <c r="J173" s="98" t="s">
        <v>1801</v>
      </c>
      <c r="K173" s="112" t="s">
        <v>264</v>
      </c>
    </row>
    <row r="174" spans="1:11" ht="45" customHeight="1">
      <c r="A174" s="54">
        <v>172</v>
      </c>
      <c r="B174" s="90">
        <f>IFERROR(VLOOKUP(C174,学会NO!$A$2:$B$138,2,FALSE),"")</f>
        <v>733</v>
      </c>
      <c r="C174" s="58" t="s">
        <v>1803</v>
      </c>
      <c r="D174" s="98">
        <v>733102</v>
      </c>
      <c r="E174" s="93" t="str">
        <f t="shared" si="5"/>
        <v>02</v>
      </c>
      <c r="F174" s="109"/>
      <c r="G174" s="98">
        <v>0</v>
      </c>
      <c r="H174" s="91" t="s">
        <v>288</v>
      </c>
      <c r="I174" s="109" t="s">
        <v>1805</v>
      </c>
      <c r="J174" s="98">
        <v>0</v>
      </c>
      <c r="K174" s="112" t="s">
        <v>264</v>
      </c>
    </row>
    <row r="175" spans="1:11" ht="45" customHeight="1">
      <c r="A175" s="54">
        <v>173</v>
      </c>
      <c r="B175" s="90">
        <f>IFERROR(VLOOKUP(C175,学会NO!$A$2:$B$138,2,FALSE),"")</f>
        <v>736</v>
      </c>
      <c r="C175" s="58" t="s">
        <v>418</v>
      </c>
      <c r="D175" s="98">
        <v>736101</v>
      </c>
      <c r="E175" s="93" t="str">
        <f t="shared" si="5"/>
        <v>01</v>
      </c>
      <c r="F175" s="109" t="s">
        <v>91</v>
      </c>
      <c r="G175" s="98">
        <v>1</v>
      </c>
      <c r="H175" s="91" t="s">
        <v>173</v>
      </c>
      <c r="I175" s="109" t="s">
        <v>417</v>
      </c>
      <c r="J175" s="98">
        <v>0</v>
      </c>
      <c r="K175" s="121" t="s">
        <v>264</v>
      </c>
    </row>
    <row r="176" spans="1:11" ht="45" customHeight="1">
      <c r="A176" s="54">
        <v>174</v>
      </c>
      <c r="B176" s="90">
        <f>IFERROR(VLOOKUP(C176,学会NO!$A$2:$B$138,2,FALSE),"")</f>
        <v>736</v>
      </c>
      <c r="C176" s="58" t="s">
        <v>418</v>
      </c>
      <c r="D176" s="98">
        <v>736102</v>
      </c>
      <c r="E176" s="93" t="str">
        <f t="shared" si="5"/>
        <v>02</v>
      </c>
      <c r="F176" s="109"/>
      <c r="G176" s="98">
        <v>0</v>
      </c>
      <c r="H176" s="91" t="s">
        <v>173</v>
      </c>
      <c r="I176" s="109" t="s">
        <v>419</v>
      </c>
      <c r="J176" s="98">
        <v>0</v>
      </c>
      <c r="K176" s="121" t="s">
        <v>264</v>
      </c>
    </row>
  </sheetData>
  <autoFilter ref="A2:K176" xr:uid="{00000000-0009-0000-0000-000003000000}">
    <sortState xmlns:xlrd2="http://schemas.microsoft.com/office/spreadsheetml/2017/richdata2" ref="A3:K176">
      <sortCondition ref="B2:B176"/>
    </sortState>
  </autoFilter>
  <sortState xmlns:xlrd2="http://schemas.microsoft.com/office/spreadsheetml/2017/richdata2" ref="B3:K176">
    <sortCondition ref="B3:B176"/>
    <sortCondition ref="D3:D176"/>
  </sortState>
  <mergeCells count="1">
    <mergeCell ref="A1:K1"/>
  </mergeCells>
  <phoneticPr fontId="1"/>
  <conditionalFormatting sqref="D3:D12">
    <cfRule type="expression" dxfId="10" priority="2">
      <formula>IF(COUNTIF(D3,"*B3*")&gt;=1,TRUE,FALSE)</formula>
    </cfRule>
  </conditionalFormatting>
  <conditionalFormatting sqref="D3:D176">
    <cfRule type="duplicateValues" dxfId="9" priority="35"/>
  </conditionalFormatting>
  <dataValidations count="2">
    <dataValidation type="list" allowBlank="1" showInputMessage="1" showErrorMessage="1" sqref="K3:K176" xr:uid="{00000000-0002-0000-0300-000000000000}">
      <formula1>"受領済,修正版受領済,確認中"</formula1>
    </dataValidation>
    <dataValidation type="list" allowBlank="1" showInputMessage="1" showErrorMessage="1" sqref="H3:H176" xr:uid="{00000000-0002-0000-0300-000001000000}">
      <formula1>"B 医学管理等,C 在宅医療,D 検査,E 画像診断,F 投薬,G 注射,H リハビリテーション,I 精神科専門療法,J 処置,K 手術,L 麻酔,M 放射線治療,N 病理診断"</formula1>
    </dataValidation>
  </dataValidations>
  <pageMargins left="0.70866141732283472" right="0.70866141732283472" top="0.74803149606299213" bottom="0.74803149606299213" header="0.31496062992125984" footer="0.31496062992125984"/>
  <pageSetup paperSize="8" scale="95" orientation="landscape" r:id="rId1"/>
  <headerFooter>
    <oddFooter>&amp;C&amp;P</oddFooter>
  </headerFooter>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2000000}">
          <x14:formula1>
            <xm:f>集計!$B$11:$B$147</xm:f>
          </x14:formula1>
          <xm:sqref>C3:C4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tint="0.59999389629810485"/>
  </sheetPr>
  <dimension ref="A1:M272"/>
  <sheetViews>
    <sheetView view="pageBreakPreview" zoomScale="70" zoomScaleNormal="100" zoomScaleSheetLayoutView="70" workbookViewId="0">
      <pane ySplit="2" topLeftCell="A3" activePane="bottomLeft" state="frozen"/>
      <selection pane="bottomLeft" sqref="A1:M1"/>
    </sheetView>
  </sheetViews>
  <sheetFormatPr defaultColWidth="9" defaultRowHeight="45" customHeight="1"/>
  <cols>
    <col min="1" max="1" width="6.25" style="3" customWidth="1"/>
    <col min="2" max="2" width="9.75" style="3" customWidth="1"/>
    <col min="3" max="3" width="30" style="3" customWidth="1"/>
    <col min="4" max="4" width="11.25" style="47" customWidth="1"/>
    <col min="5" max="5" width="5.375" style="47" customWidth="1"/>
    <col min="6" max="6" width="32.125" style="3" customWidth="1"/>
    <col min="7" max="7" width="9.75" style="47" customWidth="1"/>
    <col min="8" max="8" width="16.375" style="110" customWidth="1"/>
    <col min="9" max="9" width="16.375" style="3" customWidth="1"/>
    <col min="10" max="11" width="46.75" style="3" customWidth="1"/>
    <col min="12" max="12" width="10.375" style="47" customWidth="1"/>
    <col min="13" max="13" width="23.375" style="3" customWidth="1"/>
    <col min="14" max="16384" width="9" style="3"/>
  </cols>
  <sheetData>
    <row r="1" spans="1:13" ht="52.5" customHeight="1">
      <c r="A1" s="201" t="s">
        <v>154</v>
      </c>
      <c r="B1" s="202"/>
      <c r="C1" s="202"/>
      <c r="D1" s="202"/>
      <c r="E1" s="202"/>
      <c r="F1" s="202"/>
      <c r="G1" s="202"/>
      <c r="H1" s="202"/>
      <c r="I1" s="202"/>
      <c r="J1" s="202"/>
      <c r="K1" s="202"/>
      <c r="L1" s="202"/>
      <c r="M1" s="203"/>
    </row>
    <row r="2" spans="1:13" ht="57" customHeight="1">
      <c r="A2" s="60"/>
      <c r="B2" s="62" t="s">
        <v>150</v>
      </c>
      <c r="C2" s="63" t="s">
        <v>1</v>
      </c>
      <c r="D2" s="63" t="s">
        <v>149</v>
      </c>
      <c r="E2" s="62" t="s">
        <v>151</v>
      </c>
      <c r="F2" s="63" t="s">
        <v>0</v>
      </c>
      <c r="G2" s="62" t="s">
        <v>153</v>
      </c>
      <c r="H2" s="62" t="s">
        <v>148</v>
      </c>
      <c r="I2" s="63" t="s">
        <v>156</v>
      </c>
      <c r="J2" s="63" t="s">
        <v>146</v>
      </c>
      <c r="K2" s="63" t="s">
        <v>160</v>
      </c>
      <c r="L2" s="63" t="s">
        <v>152</v>
      </c>
      <c r="M2" s="64" t="s">
        <v>147</v>
      </c>
    </row>
    <row r="3" spans="1:13" ht="45" customHeight="1">
      <c r="A3" s="61">
        <v>1</v>
      </c>
      <c r="B3" s="84">
        <f>IFERROR(VLOOKUP(C3,学会NO!$A$2:$B$138,2,FALSE),"")</f>
        <v>201</v>
      </c>
      <c r="C3" s="58" t="s">
        <v>695</v>
      </c>
      <c r="D3" s="157">
        <v>201201</v>
      </c>
      <c r="E3" s="55" t="str">
        <f t="shared" ref="E3:E66" si="0">RIGHT(D3,2)</f>
        <v>01</v>
      </c>
      <c r="F3" s="158" t="s">
        <v>696</v>
      </c>
      <c r="G3" s="157">
        <v>2</v>
      </c>
      <c r="H3" s="58" t="s">
        <v>348</v>
      </c>
      <c r="I3" s="157" t="s">
        <v>697</v>
      </c>
      <c r="J3" s="158" t="s">
        <v>694</v>
      </c>
      <c r="K3" s="161" t="s">
        <v>689</v>
      </c>
      <c r="L3" s="157" t="s">
        <v>670</v>
      </c>
      <c r="M3" s="122" t="s">
        <v>190</v>
      </c>
    </row>
    <row r="4" spans="1:13" ht="45" customHeight="1">
      <c r="A4" s="61">
        <v>2</v>
      </c>
      <c r="B4" s="84">
        <f>IFERROR(VLOOKUP(C4,学会NO!$A$2:$B$138,2,FALSE),"")</f>
        <v>201</v>
      </c>
      <c r="C4" s="58" t="s">
        <v>695</v>
      </c>
      <c r="D4" s="157">
        <v>201202</v>
      </c>
      <c r="E4" s="55" t="str">
        <f t="shared" si="0"/>
        <v>02</v>
      </c>
      <c r="F4" s="158"/>
      <c r="G4" s="157">
        <v>0</v>
      </c>
      <c r="H4" s="58" t="s">
        <v>348</v>
      </c>
      <c r="I4" s="157" t="s">
        <v>697</v>
      </c>
      <c r="J4" s="158" t="s">
        <v>698</v>
      </c>
      <c r="K4" s="161" t="s">
        <v>699</v>
      </c>
      <c r="L4" s="157">
        <v>0</v>
      </c>
      <c r="M4" s="122" t="s">
        <v>264</v>
      </c>
    </row>
    <row r="5" spans="1:13" ht="45" customHeight="1">
      <c r="A5" s="61">
        <v>3</v>
      </c>
      <c r="B5" s="84">
        <f>IFERROR(VLOOKUP(C5,学会NO!$A$2:$B$138,2,FALSE),"")</f>
        <v>201</v>
      </c>
      <c r="C5" s="56" t="s">
        <v>695</v>
      </c>
      <c r="D5" s="157">
        <v>201203</v>
      </c>
      <c r="E5" s="55" t="str">
        <f t="shared" si="0"/>
        <v>03</v>
      </c>
      <c r="F5" s="158" t="s">
        <v>701</v>
      </c>
      <c r="G5" s="157">
        <v>1</v>
      </c>
      <c r="H5" s="58" t="s">
        <v>348</v>
      </c>
      <c r="I5" s="157" t="s">
        <v>697</v>
      </c>
      <c r="J5" s="158" t="s">
        <v>700</v>
      </c>
      <c r="K5" s="161" t="s">
        <v>689</v>
      </c>
      <c r="L5" s="157">
        <v>0</v>
      </c>
      <c r="M5" s="108" t="s">
        <v>264</v>
      </c>
    </row>
    <row r="6" spans="1:13" ht="67.150000000000006" customHeight="1">
      <c r="A6" s="61">
        <v>4</v>
      </c>
      <c r="B6" s="84">
        <f>IFERROR(VLOOKUP(C6,学会NO!$A$2:$B$138,2,FALSE),"")</f>
        <v>202</v>
      </c>
      <c r="C6" s="58" t="s">
        <v>408</v>
      </c>
      <c r="D6" s="157">
        <v>202201</v>
      </c>
      <c r="E6" s="55" t="str">
        <f t="shared" si="0"/>
        <v>01</v>
      </c>
      <c r="F6" s="158" t="s">
        <v>409</v>
      </c>
      <c r="G6" s="157">
        <v>2</v>
      </c>
      <c r="H6" s="58" t="s">
        <v>410</v>
      </c>
      <c r="I6" s="157" t="s">
        <v>411</v>
      </c>
      <c r="J6" s="158" t="s">
        <v>407</v>
      </c>
      <c r="K6" s="161" t="s">
        <v>412</v>
      </c>
      <c r="L6" s="157">
        <v>0</v>
      </c>
      <c r="M6" s="108" t="s">
        <v>264</v>
      </c>
    </row>
    <row r="7" spans="1:13" ht="73.900000000000006" customHeight="1">
      <c r="A7" s="61">
        <v>5</v>
      </c>
      <c r="B7" s="84">
        <f>IFERROR(VLOOKUP(C7,学会NO!$A$2:$B$138,2,FALSE),"")</f>
        <v>202</v>
      </c>
      <c r="C7" s="58" t="s">
        <v>408</v>
      </c>
      <c r="D7" s="157">
        <v>202202</v>
      </c>
      <c r="E7" s="55" t="str">
        <f t="shared" si="0"/>
        <v>02</v>
      </c>
      <c r="F7" s="158" t="s">
        <v>409</v>
      </c>
      <c r="G7" s="157">
        <v>2</v>
      </c>
      <c r="H7" s="58" t="s">
        <v>410</v>
      </c>
      <c r="I7" s="157" t="s">
        <v>414</v>
      </c>
      <c r="J7" s="158" t="s">
        <v>413</v>
      </c>
      <c r="K7" s="161" t="s">
        <v>415</v>
      </c>
      <c r="L7" s="157">
        <v>0</v>
      </c>
      <c r="M7" s="108" t="s">
        <v>264</v>
      </c>
    </row>
    <row r="8" spans="1:13" ht="87.6" customHeight="1">
      <c r="A8" s="61">
        <v>6</v>
      </c>
      <c r="B8" s="84">
        <f>IFERROR(VLOOKUP(C8,学会NO!$A$2:$B$138,2,FALSE),"")</f>
        <v>203</v>
      </c>
      <c r="C8" s="56" t="s">
        <v>248</v>
      </c>
      <c r="D8" s="57" t="s">
        <v>249</v>
      </c>
      <c r="E8" s="55" t="str">
        <f t="shared" si="0"/>
        <v>01</v>
      </c>
      <c r="F8" s="58" t="s">
        <v>250</v>
      </c>
      <c r="G8" s="52">
        <v>3</v>
      </c>
      <c r="H8" s="58" t="s">
        <v>173</v>
      </c>
      <c r="I8" s="86" t="s">
        <v>252</v>
      </c>
      <c r="J8" s="58" t="s">
        <v>251</v>
      </c>
      <c r="K8" s="56" t="s">
        <v>253</v>
      </c>
      <c r="L8" s="86" t="s">
        <v>254</v>
      </c>
      <c r="M8" s="154" t="s">
        <v>190</v>
      </c>
    </row>
    <row r="9" spans="1:13" ht="83.45" customHeight="1">
      <c r="A9" s="61">
        <v>7</v>
      </c>
      <c r="B9" s="84">
        <f>IFERROR(VLOOKUP(C9,学会NO!$A$2:$B$138,2,FALSE),"")</f>
        <v>204</v>
      </c>
      <c r="C9" s="58" t="s">
        <v>651</v>
      </c>
      <c r="D9" s="157">
        <v>204201</v>
      </c>
      <c r="E9" s="55" t="str">
        <f t="shared" si="0"/>
        <v>01</v>
      </c>
      <c r="F9" s="158"/>
      <c r="G9" s="157">
        <v>0</v>
      </c>
      <c r="H9" s="58" t="s">
        <v>208</v>
      </c>
      <c r="I9" s="157" t="s">
        <v>1828</v>
      </c>
      <c r="J9" s="158" t="s">
        <v>657</v>
      </c>
      <c r="K9" s="158" t="s">
        <v>658</v>
      </c>
      <c r="L9" s="157" t="s">
        <v>656</v>
      </c>
      <c r="M9" s="108" t="s">
        <v>264</v>
      </c>
    </row>
    <row r="10" spans="1:13" ht="45" customHeight="1">
      <c r="A10" s="61">
        <v>8</v>
      </c>
      <c r="B10" s="84">
        <f>IFERROR(VLOOKUP(C10,学会NO!$A$2:$B$138,2,FALSE),"")</f>
        <v>204</v>
      </c>
      <c r="C10" s="58" t="s">
        <v>651</v>
      </c>
      <c r="D10" s="157">
        <v>204202</v>
      </c>
      <c r="E10" s="55" t="str">
        <f t="shared" si="0"/>
        <v>02</v>
      </c>
      <c r="F10" s="158"/>
      <c r="G10" s="157">
        <v>0</v>
      </c>
      <c r="H10" s="58" t="s">
        <v>208</v>
      </c>
      <c r="I10" s="157" t="s">
        <v>660</v>
      </c>
      <c r="J10" s="158" t="s">
        <v>659</v>
      </c>
      <c r="K10" s="158" t="s">
        <v>661</v>
      </c>
      <c r="L10" s="157" t="s">
        <v>616</v>
      </c>
      <c r="M10" s="108" t="s">
        <v>190</v>
      </c>
    </row>
    <row r="11" spans="1:13" ht="45" customHeight="1">
      <c r="A11" s="61">
        <v>9</v>
      </c>
      <c r="B11" s="84">
        <f>IFERROR(VLOOKUP(C11,学会NO!$A$2:$B$138,2,FALSE),"")</f>
        <v>204</v>
      </c>
      <c r="C11" s="58" t="s">
        <v>651</v>
      </c>
      <c r="D11" s="157">
        <v>204203</v>
      </c>
      <c r="E11" s="55" t="str">
        <f t="shared" si="0"/>
        <v>03</v>
      </c>
      <c r="F11" s="158"/>
      <c r="G11" s="157">
        <v>0</v>
      </c>
      <c r="H11" s="58" t="s">
        <v>208</v>
      </c>
      <c r="I11" s="157" t="s">
        <v>663</v>
      </c>
      <c r="J11" s="158" t="s">
        <v>662</v>
      </c>
      <c r="K11" s="161" t="s">
        <v>664</v>
      </c>
      <c r="L11" s="157" t="s">
        <v>653</v>
      </c>
      <c r="M11" s="108" t="s">
        <v>190</v>
      </c>
    </row>
    <row r="12" spans="1:13" ht="45" customHeight="1">
      <c r="A12" s="61">
        <v>10</v>
      </c>
      <c r="B12" s="90">
        <f>IFERROR(VLOOKUP(C12,学会NO!$A$2:$B$138,2,FALSE),"")</f>
        <v>204</v>
      </c>
      <c r="C12" s="58" t="s">
        <v>651</v>
      </c>
      <c r="D12" s="98">
        <v>204204</v>
      </c>
      <c r="E12" s="93" t="str">
        <f t="shared" si="0"/>
        <v>04</v>
      </c>
      <c r="F12" s="109" t="s">
        <v>1365</v>
      </c>
      <c r="G12" s="98">
        <v>2</v>
      </c>
      <c r="H12" s="95" t="s">
        <v>208</v>
      </c>
      <c r="I12" s="98">
        <v>203</v>
      </c>
      <c r="J12" s="109" t="s">
        <v>665</v>
      </c>
      <c r="K12" s="109" t="s">
        <v>666</v>
      </c>
      <c r="L12" s="98" t="s">
        <v>653</v>
      </c>
      <c r="M12" s="112" t="s">
        <v>264</v>
      </c>
    </row>
    <row r="13" spans="1:13" ht="45" customHeight="1">
      <c r="A13" s="61">
        <v>11</v>
      </c>
      <c r="B13" s="90">
        <f>IFERROR(VLOOKUP(C13,学会NO!$A$2:$B$138,2,FALSE),"")</f>
        <v>204</v>
      </c>
      <c r="C13" s="58" t="s">
        <v>651</v>
      </c>
      <c r="D13" s="98">
        <v>204205</v>
      </c>
      <c r="E13" s="93" t="str">
        <f t="shared" si="0"/>
        <v>05</v>
      </c>
      <c r="F13" s="109"/>
      <c r="G13" s="98">
        <v>0</v>
      </c>
      <c r="H13" s="95" t="s">
        <v>208</v>
      </c>
      <c r="I13" s="98" t="s">
        <v>668</v>
      </c>
      <c r="J13" s="109" t="s">
        <v>667</v>
      </c>
      <c r="K13" s="97" t="s">
        <v>669</v>
      </c>
      <c r="L13" s="98">
        <v>0</v>
      </c>
      <c r="M13" s="112" t="s">
        <v>264</v>
      </c>
    </row>
    <row r="14" spans="1:13" ht="45" customHeight="1">
      <c r="A14" s="61">
        <v>12</v>
      </c>
      <c r="B14" s="90">
        <f>IFERROR(VLOOKUP(C14,学会NO!$A$2:$B$138,2,FALSE),"")</f>
        <v>206</v>
      </c>
      <c r="C14" s="56" t="s">
        <v>901</v>
      </c>
      <c r="D14" s="98">
        <v>206201</v>
      </c>
      <c r="E14" s="93" t="str">
        <f t="shared" si="0"/>
        <v>01</v>
      </c>
      <c r="F14" s="109" t="s">
        <v>1326</v>
      </c>
      <c r="G14" s="98">
        <v>1</v>
      </c>
      <c r="H14" s="95" t="s">
        <v>173</v>
      </c>
      <c r="I14" s="113" t="s">
        <v>902</v>
      </c>
      <c r="J14" s="109" t="s">
        <v>900</v>
      </c>
      <c r="K14" s="97" t="s">
        <v>865</v>
      </c>
      <c r="L14" s="98" t="s">
        <v>874</v>
      </c>
      <c r="M14" s="112" t="s">
        <v>264</v>
      </c>
    </row>
    <row r="15" spans="1:13" ht="45" customHeight="1">
      <c r="A15" s="61">
        <v>13</v>
      </c>
      <c r="B15" s="90">
        <f>IFERROR(VLOOKUP(C15,学会NO!$A$2:$B$138,2,FALSE),"")</f>
        <v>209</v>
      </c>
      <c r="C15" s="56" t="s">
        <v>1343</v>
      </c>
      <c r="D15" s="98">
        <v>209201</v>
      </c>
      <c r="E15" s="93" t="str">
        <f t="shared" si="0"/>
        <v>01</v>
      </c>
      <c r="F15" s="109" t="s">
        <v>1346</v>
      </c>
      <c r="G15" s="98">
        <v>2</v>
      </c>
      <c r="H15" s="95" t="s">
        <v>173</v>
      </c>
      <c r="I15" s="98" t="s">
        <v>1347</v>
      </c>
      <c r="J15" s="109" t="s">
        <v>1831</v>
      </c>
      <c r="K15" s="97" t="s">
        <v>209</v>
      </c>
      <c r="L15" s="98" t="s">
        <v>1739</v>
      </c>
      <c r="M15" s="112" t="s">
        <v>264</v>
      </c>
    </row>
    <row r="16" spans="1:13" ht="45" customHeight="1">
      <c r="A16" s="61">
        <v>14</v>
      </c>
      <c r="B16" s="90">
        <f>IFERROR(VLOOKUP(C16,学会NO!$A$2:$B$138,2,FALSE),"")</f>
        <v>209</v>
      </c>
      <c r="C16" s="56" t="s">
        <v>1343</v>
      </c>
      <c r="D16" s="98">
        <v>209202</v>
      </c>
      <c r="E16" s="93" t="str">
        <f t="shared" si="0"/>
        <v>02</v>
      </c>
      <c r="F16" s="109" t="s">
        <v>1349</v>
      </c>
      <c r="G16" s="98">
        <v>3</v>
      </c>
      <c r="H16" s="95" t="s">
        <v>173</v>
      </c>
      <c r="I16" s="98" t="s">
        <v>1350</v>
      </c>
      <c r="J16" s="109" t="s">
        <v>1348</v>
      </c>
      <c r="K16" s="97" t="s">
        <v>1351</v>
      </c>
      <c r="L16" s="98">
        <v>0</v>
      </c>
      <c r="M16" s="112" t="s">
        <v>264</v>
      </c>
    </row>
    <row r="17" spans="1:13" ht="45" customHeight="1">
      <c r="A17" s="61">
        <v>15</v>
      </c>
      <c r="B17" s="90">
        <f>IFERROR(VLOOKUP(C17,学会NO!$A$2:$B$138,2,FALSE),"")</f>
        <v>209</v>
      </c>
      <c r="C17" s="158" t="s">
        <v>1733</v>
      </c>
      <c r="D17" s="98">
        <v>209203</v>
      </c>
      <c r="E17" s="98" t="str">
        <f t="shared" si="0"/>
        <v>03</v>
      </c>
      <c r="F17" s="109"/>
      <c r="G17" s="98">
        <v>0</v>
      </c>
      <c r="H17" s="95" t="s">
        <v>173</v>
      </c>
      <c r="I17" s="109" t="s">
        <v>1734</v>
      </c>
      <c r="J17" s="109" t="s">
        <v>1732</v>
      </c>
      <c r="K17" s="97" t="s">
        <v>1735</v>
      </c>
      <c r="L17" s="98" t="s">
        <v>1736</v>
      </c>
      <c r="M17" s="112" t="s">
        <v>264</v>
      </c>
    </row>
    <row r="18" spans="1:13" ht="45" customHeight="1">
      <c r="A18" s="61">
        <v>16</v>
      </c>
      <c r="B18" s="90">
        <f>IFERROR(VLOOKUP(C18,学会NO!$A$2:$B$138,2,FALSE),"")</f>
        <v>210</v>
      </c>
      <c r="C18" s="56" t="s">
        <v>272</v>
      </c>
      <c r="D18" s="98">
        <v>210201</v>
      </c>
      <c r="E18" s="93" t="str">
        <f t="shared" si="0"/>
        <v>01</v>
      </c>
      <c r="F18" s="109" t="s">
        <v>273</v>
      </c>
      <c r="G18" s="98">
        <v>1</v>
      </c>
      <c r="H18" s="95" t="s">
        <v>258</v>
      </c>
      <c r="I18" s="98" t="s">
        <v>274</v>
      </c>
      <c r="J18" s="109" t="s">
        <v>271</v>
      </c>
      <c r="K18" s="97" t="s">
        <v>275</v>
      </c>
      <c r="L18" s="98" t="s">
        <v>276</v>
      </c>
      <c r="M18" s="112" t="s">
        <v>264</v>
      </c>
    </row>
    <row r="19" spans="1:13" ht="45" customHeight="1">
      <c r="A19" s="61">
        <v>17</v>
      </c>
      <c r="B19" s="90">
        <f>IFERROR(VLOOKUP(C19,学会NO!$A$2:$B$138,2,FALSE),"")</f>
        <v>214</v>
      </c>
      <c r="C19" s="56" t="s">
        <v>201</v>
      </c>
      <c r="D19" s="92" t="s">
        <v>202</v>
      </c>
      <c r="E19" s="93" t="str">
        <f t="shared" si="0"/>
        <v>01</v>
      </c>
      <c r="F19" s="95" t="s">
        <v>241</v>
      </c>
      <c r="G19" s="94">
        <v>4</v>
      </c>
      <c r="H19" s="95" t="s">
        <v>208</v>
      </c>
      <c r="I19" s="111" t="s">
        <v>203</v>
      </c>
      <c r="J19" s="95" t="s">
        <v>199</v>
      </c>
      <c r="K19" s="95" t="s">
        <v>200</v>
      </c>
      <c r="L19" s="111" t="s">
        <v>198</v>
      </c>
      <c r="M19" s="121" t="s">
        <v>264</v>
      </c>
    </row>
    <row r="20" spans="1:13" ht="45" customHeight="1">
      <c r="A20" s="61">
        <v>18</v>
      </c>
      <c r="B20" s="90">
        <f>IFERROR(VLOOKUP(C20,学会NO!$A$2:$B$138,2,FALSE),"")</f>
        <v>214</v>
      </c>
      <c r="C20" s="56" t="s">
        <v>201</v>
      </c>
      <c r="D20" s="92" t="s">
        <v>207</v>
      </c>
      <c r="E20" s="93" t="str">
        <f t="shared" si="0"/>
        <v>02</v>
      </c>
      <c r="F20" s="95" t="s">
        <v>206</v>
      </c>
      <c r="G20" s="94">
        <v>2</v>
      </c>
      <c r="H20" s="95" t="s">
        <v>208</v>
      </c>
      <c r="I20" s="111" t="s">
        <v>203</v>
      </c>
      <c r="J20" s="95" t="s">
        <v>205</v>
      </c>
      <c r="K20" s="91" t="s">
        <v>209</v>
      </c>
      <c r="L20" s="96" t="s">
        <v>204</v>
      </c>
      <c r="M20" s="112" t="s">
        <v>264</v>
      </c>
    </row>
    <row r="21" spans="1:13" ht="45" customHeight="1">
      <c r="A21" s="61">
        <v>19</v>
      </c>
      <c r="B21" s="90">
        <f>IFERROR(VLOOKUP(C21,学会NO!$A$2:$B$138,2,FALSE),"")</f>
        <v>214</v>
      </c>
      <c r="C21" s="56" t="s">
        <v>18</v>
      </c>
      <c r="D21" s="92" t="s">
        <v>211</v>
      </c>
      <c r="E21" s="93" t="str">
        <f t="shared" si="0"/>
        <v>03</v>
      </c>
      <c r="F21" s="95" t="s">
        <v>212</v>
      </c>
      <c r="G21" s="94">
        <v>2</v>
      </c>
      <c r="H21" s="95" t="s">
        <v>208</v>
      </c>
      <c r="I21" s="111" t="s">
        <v>213</v>
      </c>
      <c r="J21" s="95" t="s">
        <v>210</v>
      </c>
      <c r="K21" s="91" t="s">
        <v>209</v>
      </c>
      <c r="L21" s="96" t="s">
        <v>204</v>
      </c>
      <c r="M21" s="112" t="s">
        <v>264</v>
      </c>
    </row>
    <row r="22" spans="1:13" ht="45" customHeight="1">
      <c r="A22" s="61">
        <v>20</v>
      </c>
      <c r="B22" s="90">
        <f>IFERROR(VLOOKUP(C22,学会NO!$A$2:$B$138,2,FALSE),"")</f>
        <v>214</v>
      </c>
      <c r="C22" s="56" t="s">
        <v>214</v>
      </c>
      <c r="D22" s="92" t="s">
        <v>215</v>
      </c>
      <c r="E22" s="93" t="str">
        <f t="shared" si="0"/>
        <v>04</v>
      </c>
      <c r="F22" s="95" t="s">
        <v>217</v>
      </c>
      <c r="G22" s="94">
        <v>2</v>
      </c>
      <c r="H22" s="95" t="s">
        <v>208</v>
      </c>
      <c r="I22" s="111" t="s">
        <v>219</v>
      </c>
      <c r="J22" s="95" t="s">
        <v>216</v>
      </c>
      <c r="K22" s="91" t="s">
        <v>218</v>
      </c>
      <c r="L22" s="96" t="s">
        <v>220</v>
      </c>
      <c r="M22" s="112" t="s">
        <v>264</v>
      </c>
    </row>
    <row r="23" spans="1:13" ht="45" customHeight="1">
      <c r="A23" s="61">
        <v>21</v>
      </c>
      <c r="B23" s="90">
        <f>IFERROR(VLOOKUP(C23,学会NO!$A$2:$B$138,2,FALSE),"")</f>
        <v>214</v>
      </c>
      <c r="C23" s="56" t="s">
        <v>222</v>
      </c>
      <c r="D23" s="92" t="s">
        <v>223</v>
      </c>
      <c r="E23" s="93" t="str">
        <f t="shared" si="0"/>
        <v>05</v>
      </c>
      <c r="F23" s="95" t="s">
        <v>224</v>
      </c>
      <c r="G23" s="94">
        <v>2</v>
      </c>
      <c r="H23" s="95" t="s">
        <v>189</v>
      </c>
      <c r="I23" s="111" t="s">
        <v>226</v>
      </c>
      <c r="J23" s="95" t="s">
        <v>225</v>
      </c>
      <c r="K23" s="91" t="s">
        <v>227</v>
      </c>
      <c r="L23" s="96" t="s">
        <v>221</v>
      </c>
      <c r="M23" s="112" t="s">
        <v>264</v>
      </c>
    </row>
    <row r="24" spans="1:13" ht="45" customHeight="1">
      <c r="A24" s="61">
        <v>22</v>
      </c>
      <c r="B24" s="90">
        <f>IFERROR(VLOOKUP(C24,学会NO!$A$2:$B$138,2,FALSE),"")</f>
        <v>219</v>
      </c>
      <c r="C24" s="56" t="s">
        <v>1260</v>
      </c>
      <c r="D24" s="98">
        <v>219201</v>
      </c>
      <c r="E24" s="93" t="str">
        <f t="shared" si="0"/>
        <v>01</v>
      </c>
      <c r="F24" s="109"/>
      <c r="G24" s="98">
        <v>0</v>
      </c>
      <c r="H24" s="95" t="s">
        <v>288</v>
      </c>
      <c r="I24" s="98" t="s">
        <v>1261</v>
      </c>
      <c r="J24" s="109" t="s">
        <v>1259</v>
      </c>
      <c r="K24" s="109" t="s">
        <v>1262</v>
      </c>
      <c r="L24" s="98" t="s">
        <v>1256</v>
      </c>
      <c r="M24" s="155" t="s">
        <v>190</v>
      </c>
    </row>
    <row r="25" spans="1:13" ht="45" customHeight="1">
      <c r="A25" s="61">
        <v>23</v>
      </c>
      <c r="B25" s="90">
        <f>IFERROR(VLOOKUP(C25,学会NO!$A$2:$B$138,2,FALSE),"")</f>
        <v>219</v>
      </c>
      <c r="C25" s="56" t="s">
        <v>1260</v>
      </c>
      <c r="D25" s="98">
        <v>219202</v>
      </c>
      <c r="E25" s="93" t="str">
        <f t="shared" si="0"/>
        <v>02</v>
      </c>
      <c r="F25" s="109"/>
      <c r="G25" s="98">
        <v>0</v>
      </c>
      <c r="H25" s="95" t="s">
        <v>288</v>
      </c>
      <c r="I25" s="98" t="s">
        <v>1264</v>
      </c>
      <c r="J25" s="109" t="s">
        <v>1263</v>
      </c>
      <c r="K25" s="109" t="s">
        <v>1265</v>
      </c>
      <c r="L25" s="98" t="s">
        <v>1247</v>
      </c>
      <c r="M25" s="112" t="s">
        <v>190</v>
      </c>
    </row>
    <row r="26" spans="1:13" ht="45" customHeight="1">
      <c r="A26" s="61">
        <v>24</v>
      </c>
      <c r="B26" s="90">
        <f>IFERROR(VLOOKUP(C26,学会NO!$A$2:$B$138,2,FALSE),"")</f>
        <v>219</v>
      </c>
      <c r="C26" s="56" t="s">
        <v>1260</v>
      </c>
      <c r="D26" s="98">
        <v>219203</v>
      </c>
      <c r="E26" s="93" t="str">
        <f t="shared" si="0"/>
        <v>03</v>
      </c>
      <c r="F26" s="109"/>
      <c r="G26" s="98">
        <v>0</v>
      </c>
      <c r="H26" s="95" t="s">
        <v>288</v>
      </c>
      <c r="I26" s="98" t="s">
        <v>1267</v>
      </c>
      <c r="J26" s="109" t="s">
        <v>1266</v>
      </c>
      <c r="K26" s="97" t="s">
        <v>1268</v>
      </c>
      <c r="L26" s="98">
        <v>0</v>
      </c>
      <c r="M26" s="112" t="s">
        <v>190</v>
      </c>
    </row>
    <row r="27" spans="1:13" ht="45" customHeight="1">
      <c r="A27" s="61">
        <v>25</v>
      </c>
      <c r="B27" s="90">
        <f>IFERROR(VLOOKUP(C27,学会NO!$A$2:$B$138,2,FALSE),"")</f>
        <v>224</v>
      </c>
      <c r="C27" s="56" t="s">
        <v>861</v>
      </c>
      <c r="D27" s="98">
        <v>224201</v>
      </c>
      <c r="E27" s="93" t="str">
        <f t="shared" si="0"/>
        <v>01</v>
      </c>
      <c r="F27" s="109"/>
      <c r="G27" s="98">
        <v>0</v>
      </c>
      <c r="H27" s="95" t="s">
        <v>444</v>
      </c>
      <c r="I27" s="113" t="s">
        <v>1694</v>
      </c>
      <c r="J27" s="109" t="s">
        <v>864</v>
      </c>
      <c r="K27" s="97" t="s">
        <v>865</v>
      </c>
      <c r="L27" s="98" t="s">
        <v>863</v>
      </c>
      <c r="M27" s="121" t="s">
        <v>264</v>
      </c>
    </row>
    <row r="28" spans="1:13" ht="45" customHeight="1">
      <c r="A28" s="61">
        <v>26</v>
      </c>
      <c r="B28" s="90">
        <f>IFERROR(VLOOKUP(C28,学会NO!$A$2:$B$138,2,FALSE),"")</f>
        <v>224</v>
      </c>
      <c r="C28" s="56" t="s">
        <v>861</v>
      </c>
      <c r="D28" s="98">
        <v>224202</v>
      </c>
      <c r="E28" s="93" t="str">
        <f t="shared" si="0"/>
        <v>02</v>
      </c>
      <c r="F28" s="109"/>
      <c r="G28" s="98">
        <v>0</v>
      </c>
      <c r="H28" s="95" t="s">
        <v>173</v>
      </c>
      <c r="I28" s="124" t="s">
        <v>868</v>
      </c>
      <c r="J28" s="109" t="s">
        <v>866</v>
      </c>
      <c r="K28" s="109" t="s">
        <v>867</v>
      </c>
      <c r="L28" s="98" t="s">
        <v>1693</v>
      </c>
      <c r="M28" s="112" t="s">
        <v>264</v>
      </c>
    </row>
    <row r="29" spans="1:13" ht="45" customHeight="1">
      <c r="A29" s="61">
        <v>27</v>
      </c>
      <c r="B29" s="90">
        <f>IFERROR(VLOOKUP(C29,学会NO!$A$2:$B$138,2,FALSE),"")</f>
        <v>224</v>
      </c>
      <c r="C29" s="56" t="s">
        <v>861</v>
      </c>
      <c r="D29" s="98">
        <v>224203</v>
      </c>
      <c r="E29" s="93" t="str">
        <f t="shared" si="0"/>
        <v>03</v>
      </c>
      <c r="F29" s="109"/>
      <c r="G29" s="98">
        <v>0</v>
      </c>
      <c r="H29" s="95" t="s">
        <v>705</v>
      </c>
      <c r="I29" s="113">
        <v>200</v>
      </c>
      <c r="J29" s="109" t="s">
        <v>869</v>
      </c>
      <c r="K29" s="97" t="s">
        <v>870</v>
      </c>
      <c r="L29" s="98">
        <v>0</v>
      </c>
      <c r="M29" s="112" t="s">
        <v>190</v>
      </c>
    </row>
    <row r="30" spans="1:13" ht="45" customHeight="1">
      <c r="A30" s="61">
        <v>28</v>
      </c>
      <c r="B30" s="90">
        <f>IFERROR(VLOOKUP(C30,学会NO!$A$2:$B$138,2,FALSE),"")</f>
        <v>224</v>
      </c>
      <c r="C30" s="56" t="s">
        <v>861</v>
      </c>
      <c r="D30" s="98">
        <v>224204</v>
      </c>
      <c r="E30" s="93" t="str">
        <f t="shared" si="0"/>
        <v>04</v>
      </c>
      <c r="F30" s="109"/>
      <c r="G30" s="98">
        <v>0</v>
      </c>
      <c r="H30" s="95" t="s">
        <v>173</v>
      </c>
      <c r="I30" s="113" t="s">
        <v>872</v>
      </c>
      <c r="J30" s="109" t="s">
        <v>871</v>
      </c>
      <c r="K30" s="97" t="s">
        <v>865</v>
      </c>
      <c r="L30" s="98" t="s">
        <v>873</v>
      </c>
      <c r="M30" s="112" t="s">
        <v>190</v>
      </c>
    </row>
    <row r="31" spans="1:13" ht="45" customHeight="1">
      <c r="A31" s="61">
        <v>29</v>
      </c>
      <c r="B31" s="90">
        <f>IFERROR(VLOOKUP(C31,学会NO!$A$2:$B$138,2,FALSE),"")</f>
        <v>224</v>
      </c>
      <c r="C31" s="56" t="s">
        <v>861</v>
      </c>
      <c r="D31" s="98">
        <v>224205</v>
      </c>
      <c r="E31" s="93" t="str">
        <f t="shared" si="0"/>
        <v>05</v>
      </c>
      <c r="F31" s="109" t="s">
        <v>876</v>
      </c>
      <c r="G31" s="98">
        <v>2</v>
      </c>
      <c r="H31" s="95" t="s">
        <v>173</v>
      </c>
      <c r="I31" s="113" t="s">
        <v>877</v>
      </c>
      <c r="J31" s="109" t="s">
        <v>875</v>
      </c>
      <c r="K31" s="97" t="s">
        <v>878</v>
      </c>
      <c r="L31" s="98" t="s">
        <v>874</v>
      </c>
      <c r="M31" s="112" t="s">
        <v>190</v>
      </c>
    </row>
    <row r="32" spans="1:13" ht="45" customHeight="1">
      <c r="A32" s="61">
        <v>30</v>
      </c>
      <c r="B32" s="90">
        <f>IFERROR(VLOOKUP(C32,学会NO!$A$2:$B$138,2,FALSE),"")</f>
        <v>224</v>
      </c>
      <c r="C32" s="158" t="s">
        <v>1711</v>
      </c>
      <c r="D32" s="98">
        <v>224206</v>
      </c>
      <c r="E32" s="98" t="str">
        <f t="shared" si="0"/>
        <v>06</v>
      </c>
      <c r="F32" s="109" t="s">
        <v>1712</v>
      </c>
      <c r="G32" s="98">
        <v>2</v>
      </c>
      <c r="H32" s="95" t="s">
        <v>288</v>
      </c>
      <c r="I32" s="109" t="s">
        <v>1713</v>
      </c>
      <c r="J32" s="109" t="s">
        <v>1710</v>
      </c>
      <c r="K32" s="97" t="s">
        <v>1714</v>
      </c>
      <c r="L32" s="98" t="s">
        <v>1709</v>
      </c>
      <c r="M32" s="112" t="s">
        <v>190</v>
      </c>
    </row>
    <row r="33" spans="1:13" ht="45" customHeight="1">
      <c r="A33" s="61">
        <v>31</v>
      </c>
      <c r="B33" s="90">
        <f>IFERROR(VLOOKUP(C33,学会NO!$A$2:$B$138,2,FALSE),"")</f>
        <v>226</v>
      </c>
      <c r="C33" s="56" t="s">
        <v>178</v>
      </c>
      <c r="D33" s="92" t="s">
        <v>179</v>
      </c>
      <c r="E33" s="93" t="str">
        <f t="shared" si="0"/>
        <v>01</v>
      </c>
      <c r="F33" s="91" t="s">
        <v>180</v>
      </c>
      <c r="G33" s="94">
        <v>1</v>
      </c>
      <c r="H33" s="95" t="s">
        <v>173</v>
      </c>
      <c r="I33" s="111" t="s">
        <v>181</v>
      </c>
      <c r="J33" s="95" t="s">
        <v>182</v>
      </c>
      <c r="K33" s="91" t="s">
        <v>183</v>
      </c>
      <c r="L33" s="96" t="s">
        <v>184</v>
      </c>
      <c r="M33" s="121" t="s">
        <v>264</v>
      </c>
    </row>
    <row r="34" spans="1:13" ht="45" customHeight="1">
      <c r="A34" s="61">
        <v>32</v>
      </c>
      <c r="B34" s="90">
        <f>IFERROR(VLOOKUP(C34,学会NO!$A$2:$B$138,2,FALSE),"")</f>
        <v>229</v>
      </c>
      <c r="C34" s="58" t="s">
        <v>615</v>
      </c>
      <c r="D34" s="98">
        <v>229201</v>
      </c>
      <c r="E34" s="93" t="str">
        <f t="shared" si="0"/>
        <v>01</v>
      </c>
      <c r="F34" s="109" t="s">
        <v>625</v>
      </c>
      <c r="G34" s="98">
        <v>1</v>
      </c>
      <c r="H34" s="95" t="s">
        <v>288</v>
      </c>
      <c r="I34" s="98" t="s">
        <v>626</v>
      </c>
      <c r="J34" s="109" t="s">
        <v>624</v>
      </c>
      <c r="K34" s="97" t="s">
        <v>627</v>
      </c>
      <c r="L34" s="98" t="s">
        <v>616</v>
      </c>
      <c r="M34" s="112" t="s">
        <v>190</v>
      </c>
    </row>
    <row r="35" spans="1:13" ht="45" customHeight="1">
      <c r="A35" s="61">
        <v>33</v>
      </c>
      <c r="B35" s="90">
        <f>IFERROR(VLOOKUP(C35,学会NO!$A$2:$B$138,2,FALSE),"")</f>
        <v>229</v>
      </c>
      <c r="C35" s="58" t="s">
        <v>615</v>
      </c>
      <c r="D35" s="98">
        <v>229202</v>
      </c>
      <c r="E35" s="93" t="str">
        <f t="shared" si="0"/>
        <v>02</v>
      </c>
      <c r="F35" s="109" t="s">
        <v>629</v>
      </c>
      <c r="G35" s="98">
        <v>3</v>
      </c>
      <c r="H35" s="95" t="s">
        <v>324</v>
      </c>
      <c r="I35" s="98" t="s">
        <v>630</v>
      </c>
      <c r="J35" s="109" t="s">
        <v>628</v>
      </c>
      <c r="K35" s="97" t="s">
        <v>627</v>
      </c>
      <c r="L35" s="98" t="s">
        <v>616</v>
      </c>
      <c r="M35" s="147" t="s">
        <v>190</v>
      </c>
    </row>
    <row r="36" spans="1:13" ht="45" customHeight="1">
      <c r="A36" s="61">
        <v>34</v>
      </c>
      <c r="B36" s="90">
        <f>IFERROR(VLOOKUP(C36,学会NO!$A$2:$B$138,2,FALSE),"")</f>
        <v>229</v>
      </c>
      <c r="C36" s="58" t="s">
        <v>615</v>
      </c>
      <c r="D36" s="98">
        <v>229203</v>
      </c>
      <c r="E36" s="93" t="str">
        <f t="shared" si="0"/>
        <v>03</v>
      </c>
      <c r="F36" s="109" t="s">
        <v>629</v>
      </c>
      <c r="G36" s="98">
        <v>3</v>
      </c>
      <c r="H36" s="95" t="s">
        <v>324</v>
      </c>
      <c r="I36" s="98" t="s">
        <v>632</v>
      </c>
      <c r="J36" s="109" t="s">
        <v>631</v>
      </c>
      <c r="K36" s="109" t="s">
        <v>633</v>
      </c>
      <c r="L36" s="98" t="s">
        <v>616</v>
      </c>
      <c r="M36" s="121" t="s">
        <v>190</v>
      </c>
    </row>
    <row r="37" spans="1:13" ht="45" customHeight="1">
      <c r="A37" s="61">
        <v>35</v>
      </c>
      <c r="B37" s="90">
        <f>IFERROR(VLOOKUP(C37,学会NO!$A$2:$B$138,2,FALSE),"")</f>
        <v>229</v>
      </c>
      <c r="C37" s="58" t="s">
        <v>615</v>
      </c>
      <c r="D37" s="98">
        <v>229204</v>
      </c>
      <c r="E37" s="93" t="str">
        <f t="shared" si="0"/>
        <v>04</v>
      </c>
      <c r="F37" s="109" t="s">
        <v>636</v>
      </c>
      <c r="G37" s="98">
        <v>2</v>
      </c>
      <c r="H37" s="95" t="s">
        <v>173</v>
      </c>
      <c r="I37" s="98" t="s">
        <v>637</v>
      </c>
      <c r="J37" s="109" t="s">
        <v>635</v>
      </c>
      <c r="K37" s="97" t="s">
        <v>638</v>
      </c>
      <c r="L37" s="98" t="s">
        <v>634</v>
      </c>
      <c r="M37" s="112" t="s">
        <v>190</v>
      </c>
    </row>
    <row r="38" spans="1:13" ht="45" customHeight="1">
      <c r="A38" s="61">
        <v>36</v>
      </c>
      <c r="B38" s="90">
        <f>IFERROR(VLOOKUP(C38,学会NO!$A$2:$B$138,2,FALSE),"")</f>
        <v>229</v>
      </c>
      <c r="C38" s="58" t="s">
        <v>615</v>
      </c>
      <c r="D38" s="98">
        <v>229205</v>
      </c>
      <c r="E38" s="93" t="str">
        <f t="shared" si="0"/>
        <v>05</v>
      </c>
      <c r="F38" s="109" t="s">
        <v>641</v>
      </c>
      <c r="G38" s="98">
        <v>1</v>
      </c>
      <c r="H38" s="95" t="s">
        <v>348</v>
      </c>
      <c r="I38" s="98" t="s">
        <v>642</v>
      </c>
      <c r="J38" s="109" t="s">
        <v>640</v>
      </c>
      <c r="K38" s="97" t="s">
        <v>627</v>
      </c>
      <c r="L38" s="113" t="s">
        <v>639</v>
      </c>
      <c r="M38" s="112" t="s">
        <v>190</v>
      </c>
    </row>
    <row r="39" spans="1:13" ht="45" customHeight="1">
      <c r="A39" s="61">
        <v>37</v>
      </c>
      <c r="B39" s="90">
        <f>IFERROR(VLOOKUP(C39,学会NO!$A$2:$B$138,2,FALSE),"")</f>
        <v>229</v>
      </c>
      <c r="C39" s="58" t="s">
        <v>615</v>
      </c>
      <c r="D39" s="98">
        <v>229206</v>
      </c>
      <c r="E39" s="93" t="str">
        <f t="shared" si="0"/>
        <v>06</v>
      </c>
      <c r="F39" s="109"/>
      <c r="G39" s="98">
        <v>0</v>
      </c>
      <c r="H39" s="95" t="s">
        <v>324</v>
      </c>
      <c r="I39" s="98">
        <v>103</v>
      </c>
      <c r="J39" s="109" t="s">
        <v>643</v>
      </c>
      <c r="K39" s="109" t="s">
        <v>644</v>
      </c>
      <c r="L39" s="98" t="s">
        <v>616</v>
      </c>
      <c r="M39" s="112" t="s">
        <v>190</v>
      </c>
    </row>
    <row r="40" spans="1:13" ht="45" customHeight="1">
      <c r="A40" s="61">
        <v>38</v>
      </c>
      <c r="B40" s="90">
        <f>IFERROR(VLOOKUP(C40,学会NO!$A$2:$B$138,2,FALSE),"")</f>
        <v>231</v>
      </c>
      <c r="C40" s="58" t="s">
        <v>1483</v>
      </c>
      <c r="D40" s="98">
        <v>231201</v>
      </c>
      <c r="E40" s="93" t="str">
        <f t="shared" si="0"/>
        <v>01</v>
      </c>
      <c r="F40" s="109" t="s">
        <v>1490</v>
      </c>
      <c r="G40" s="98">
        <v>2</v>
      </c>
      <c r="H40" s="95" t="s">
        <v>258</v>
      </c>
      <c r="I40" s="113" t="s">
        <v>1491</v>
      </c>
      <c r="J40" s="109" t="s">
        <v>1489</v>
      </c>
      <c r="K40" s="97" t="s">
        <v>1492</v>
      </c>
      <c r="L40" s="98" t="s">
        <v>1481</v>
      </c>
      <c r="M40" s="112" t="s">
        <v>264</v>
      </c>
    </row>
    <row r="41" spans="1:13" ht="45" customHeight="1">
      <c r="A41" s="61">
        <v>39</v>
      </c>
      <c r="B41" s="90">
        <f>IFERROR(VLOOKUP(C41,学会NO!$A$2:$B$138,2,FALSE),"")</f>
        <v>232</v>
      </c>
      <c r="C41" s="58" t="s">
        <v>437</v>
      </c>
      <c r="D41" s="98">
        <v>232201</v>
      </c>
      <c r="E41" s="93" t="str">
        <f t="shared" si="0"/>
        <v>01</v>
      </c>
      <c r="F41" s="109" t="s">
        <v>438</v>
      </c>
      <c r="G41" s="98">
        <v>3</v>
      </c>
      <c r="H41" s="95" t="s">
        <v>173</v>
      </c>
      <c r="I41" s="98">
        <v>222</v>
      </c>
      <c r="J41" s="109" t="s">
        <v>436</v>
      </c>
      <c r="K41" s="109" t="s">
        <v>439</v>
      </c>
      <c r="L41" s="98" t="s">
        <v>435</v>
      </c>
      <c r="M41" s="121" t="s">
        <v>190</v>
      </c>
    </row>
    <row r="42" spans="1:13" ht="45" customHeight="1">
      <c r="A42" s="61">
        <v>40</v>
      </c>
      <c r="B42" s="90">
        <f>IFERROR(VLOOKUP(C42,学会NO!$A$2:$B$138,2,FALSE),"")</f>
        <v>236</v>
      </c>
      <c r="C42" s="56" t="s">
        <v>723</v>
      </c>
      <c r="D42" s="98">
        <v>236201</v>
      </c>
      <c r="E42" s="93" t="str">
        <f t="shared" si="0"/>
        <v>01</v>
      </c>
      <c r="F42" s="109"/>
      <c r="G42" s="98">
        <v>0</v>
      </c>
      <c r="H42" s="95" t="s">
        <v>324</v>
      </c>
      <c r="I42" s="113" t="s">
        <v>727</v>
      </c>
      <c r="J42" s="109" t="s">
        <v>726</v>
      </c>
      <c r="K42" s="97" t="s">
        <v>728</v>
      </c>
      <c r="L42" s="98">
        <v>0</v>
      </c>
      <c r="M42" s="112" t="s">
        <v>264</v>
      </c>
    </row>
    <row r="43" spans="1:13" ht="45" customHeight="1">
      <c r="A43" s="61">
        <v>41</v>
      </c>
      <c r="B43" s="90">
        <f>IFERROR(VLOOKUP(C43,学会NO!$A$2:$B$138,2,FALSE),"")</f>
        <v>236</v>
      </c>
      <c r="C43" s="56" t="s">
        <v>730</v>
      </c>
      <c r="D43" s="98">
        <v>236202</v>
      </c>
      <c r="E43" s="93" t="str">
        <f t="shared" si="0"/>
        <v>02</v>
      </c>
      <c r="F43" s="109"/>
      <c r="G43" s="98">
        <v>0</v>
      </c>
      <c r="H43" s="95" t="s">
        <v>324</v>
      </c>
      <c r="I43" s="113" t="s">
        <v>731</v>
      </c>
      <c r="J43" s="109" t="s">
        <v>729</v>
      </c>
      <c r="K43" s="97" t="s">
        <v>732</v>
      </c>
      <c r="L43" s="98">
        <v>0</v>
      </c>
      <c r="M43" s="112" t="s">
        <v>264</v>
      </c>
    </row>
    <row r="44" spans="1:13" ht="45" customHeight="1">
      <c r="A44" s="61">
        <v>42</v>
      </c>
      <c r="B44" s="90">
        <f>IFERROR(VLOOKUP(C44,学会NO!$A$2:$B$138,2,FALSE),"")</f>
        <v>236</v>
      </c>
      <c r="C44" s="56" t="s">
        <v>730</v>
      </c>
      <c r="D44" s="98">
        <v>236203</v>
      </c>
      <c r="E44" s="93" t="str">
        <f t="shared" si="0"/>
        <v>03</v>
      </c>
      <c r="F44" s="109"/>
      <c r="G44" s="98">
        <v>0</v>
      </c>
      <c r="H44" s="95" t="s">
        <v>444</v>
      </c>
      <c r="I44" s="113" t="s">
        <v>735</v>
      </c>
      <c r="J44" s="109" t="s">
        <v>734</v>
      </c>
      <c r="K44" s="97" t="s">
        <v>736</v>
      </c>
      <c r="L44" s="113" t="s">
        <v>733</v>
      </c>
      <c r="M44" s="112" t="s">
        <v>264</v>
      </c>
    </row>
    <row r="45" spans="1:13" ht="45" customHeight="1">
      <c r="A45" s="61">
        <v>43</v>
      </c>
      <c r="B45" s="90">
        <f>IFERROR(VLOOKUP(C45,学会NO!$A$2:$B$138,2,FALSE),"")</f>
        <v>236</v>
      </c>
      <c r="C45" s="56" t="s">
        <v>730</v>
      </c>
      <c r="D45" s="98">
        <v>236204</v>
      </c>
      <c r="E45" s="93" t="str">
        <f t="shared" si="0"/>
        <v>04</v>
      </c>
      <c r="F45" s="109"/>
      <c r="G45" s="98">
        <v>0</v>
      </c>
      <c r="H45" s="95" t="s">
        <v>348</v>
      </c>
      <c r="I45" s="113" t="s">
        <v>739</v>
      </c>
      <c r="J45" s="109" t="s">
        <v>738</v>
      </c>
      <c r="K45" s="97" t="s">
        <v>736</v>
      </c>
      <c r="L45" s="113" t="s">
        <v>737</v>
      </c>
      <c r="M45" s="112" t="s">
        <v>264</v>
      </c>
    </row>
    <row r="46" spans="1:13" ht="45" customHeight="1">
      <c r="A46" s="61">
        <v>44</v>
      </c>
      <c r="B46" s="90">
        <f>IFERROR(VLOOKUP(C46,学会NO!$A$2:$B$138,2,FALSE),"")</f>
        <v>236</v>
      </c>
      <c r="C46" s="56" t="s">
        <v>730</v>
      </c>
      <c r="D46" s="98">
        <v>236205</v>
      </c>
      <c r="E46" s="93" t="str">
        <f t="shared" si="0"/>
        <v>05</v>
      </c>
      <c r="F46" s="109"/>
      <c r="G46" s="98">
        <v>0</v>
      </c>
      <c r="H46" s="95" t="s">
        <v>288</v>
      </c>
      <c r="I46" s="113" t="s">
        <v>741</v>
      </c>
      <c r="J46" s="109" t="s">
        <v>740</v>
      </c>
      <c r="K46" s="97" t="s">
        <v>742</v>
      </c>
      <c r="L46" s="98">
        <v>0</v>
      </c>
      <c r="M46" s="112" t="s">
        <v>264</v>
      </c>
    </row>
    <row r="47" spans="1:13" ht="45" customHeight="1">
      <c r="A47" s="61">
        <v>45</v>
      </c>
      <c r="B47" s="90">
        <f>IFERROR(VLOOKUP(C47,学会NO!$A$2:$B$138,2,FALSE),"")</f>
        <v>236</v>
      </c>
      <c r="C47" s="56" t="s">
        <v>730</v>
      </c>
      <c r="D47" s="98">
        <v>236206</v>
      </c>
      <c r="E47" s="93" t="str">
        <f t="shared" si="0"/>
        <v>06</v>
      </c>
      <c r="F47" s="109"/>
      <c r="G47" s="98">
        <v>0</v>
      </c>
      <c r="H47" s="95" t="s">
        <v>324</v>
      </c>
      <c r="I47" s="113" t="s">
        <v>744</v>
      </c>
      <c r="J47" s="109" t="s">
        <v>743</v>
      </c>
      <c r="K47" s="97" t="s">
        <v>742</v>
      </c>
      <c r="L47" s="98">
        <v>0</v>
      </c>
      <c r="M47" s="112" t="s">
        <v>264</v>
      </c>
    </row>
    <row r="48" spans="1:13" ht="45" customHeight="1">
      <c r="A48" s="61">
        <v>46</v>
      </c>
      <c r="B48" s="90">
        <f>IFERROR(VLOOKUP(C48,学会NO!$A$2:$B$138,2,FALSE),"")</f>
        <v>236</v>
      </c>
      <c r="C48" s="56" t="s">
        <v>730</v>
      </c>
      <c r="D48" s="98">
        <v>236207</v>
      </c>
      <c r="E48" s="93" t="str">
        <f t="shared" si="0"/>
        <v>07</v>
      </c>
      <c r="F48" s="109"/>
      <c r="G48" s="98">
        <v>0</v>
      </c>
      <c r="H48" s="95" t="s">
        <v>324</v>
      </c>
      <c r="I48" s="113" t="s">
        <v>746</v>
      </c>
      <c r="J48" s="109" t="s">
        <v>745</v>
      </c>
      <c r="K48" s="97" t="s">
        <v>747</v>
      </c>
      <c r="L48" s="98">
        <v>0</v>
      </c>
      <c r="M48" s="112" t="s">
        <v>264</v>
      </c>
    </row>
    <row r="49" spans="1:13" ht="45" customHeight="1">
      <c r="A49" s="61">
        <v>47</v>
      </c>
      <c r="B49" s="90">
        <f>IFERROR(VLOOKUP(C49,学会NO!$A$2:$B$138,2,FALSE),"")</f>
        <v>236</v>
      </c>
      <c r="C49" s="56" t="s">
        <v>730</v>
      </c>
      <c r="D49" s="98">
        <v>236208</v>
      </c>
      <c r="E49" s="93" t="str">
        <f t="shared" si="0"/>
        <v>08</v>
      </c>
      <c r="F49" s="109"/>
      <c r="G49" s="98">
        <v>0</v>
      </c>
      <c r="H49" s="95" t="s">
        <v>324</v>
      </c>
      <c r="I49" s="113" t="s">
        <v>749</v>
      </c>
      <c r="J49" s="109" t="s">
        <v>748</v>
      </c>
      <c r="K49" s="97" t="s">
        <v>742</v>
      </c>
      <c r="L49" s="98">
        <v>0</v>
      </c>
      <c r="M49" s="112" t="s">
        <v>264</v>
      </c>
    </row>
    <row r="50" spans="1:13" ht="45" customHeight="1">
      <c r="A50" s="61">
        <v>48</v>
      </c>
      <c r="B50" s="90">
        <f>IFERROR(VLOOKUP(C50,学会NO!$A$2:$B$138,2,FALSE),"")</f>
        <v>236</v>
      </c>
      <c r="C50" s="56" t="s">
        <v>730</v>
      </c>
      <c r="D50" s="98">
        <v>236209</v>
      </c>
      <c r="E50" s="93" t="str">
        <f t="shared" si="0"/>
        <v>09</v>
      </c>
      <c r="F50" s="109"/>
      <c r="G50" s="98">
        <v>0</v>
      </c>
      <c r="H50" s="95" t="s">
        <v>173</v>
      </c>
      <c r="I50" s="113" t="s">
        <v>751</v>
      </c>
      <c r="J50" s="109" t="s">
        <v>750</v>
      </c>
      <c r="K50" s="97" t="s">
        <v>742</v>
      </c>
      <c r="L50" s="98">
        <v>0</v>
      </c>
      <c r="M50" s="112" t="s">
        <v>264</v>
      </c>
    </row>
    <row r="51" spans="1:13" ht="45" customHeight="1">
      <c r="A51" s="61">
        <v>49</v>
      </c>
      <c r="B51" s="90">
        <f>IFERROR(VLOOKUP(C51,学会NO!$A$2:$B$138,2,FALSE),"")</f>
        <v>237</v>
      </c>
      <c r="C51" s="56" t="s">
        <v>1126</v>
      </c>
      <c r="D51" s="98">
        <v>237201</v>
      </c>
      <c r="E51" s="93" t="str">
        <f t="shared" si="0"/>
        <v>01</v>
      </c>
      <c r="F51" s="109" t="s">
        <v>1127</v>
      </c>
      <c r="G51" s="98">
        <v>1</v>
      </c>
      <c r="H51" s="95" t="s">
        <v>173</v>
      </c>
      <c r="I51" s="98" t="s">
        <v>1128</v>
      </c>
      <c r="J51" s="109" t="s">
        <v>1125</v>
      </c>
      <c r="K51" s="97" t="s">
        <v>1122</v>
      </c>
      <c r="L51" s="98" t="s">
        <v>1030</v>
      </c>
      <c r="M51" s="112" t="s">
        <v>264</v>
      </c>
    </row>
    <row r="52" spans="1:13" ht="45" customHeight="1">
      <c r="A52" s="61">
        <v>50</v>
      </c>
      <c r="B52" s="90">
        <f>IFERROR(VLOOKUP(C52,学会NO!$A$2:$B$138,2,FALSE),"")</f>
        <v>239</v>
      </c>
      <c r="C52" s="56" t="s">
        <v>169</v>
      </c>
      <c r="D52" s="92" t="s">
        <v>170</v>
      </c>
      <c r="E52" s="93" t="str">
        <f t="shared" si="0"/>
        <v>01</v>
      </c>
      <c r="F52" s="91" t="s">
        <v>172</v>
      </c>
      <c r="G52" s="94">
        <v>1</v>
      </c>
      <c r="H52" s="95" t="s">
        <v>173</v>
      </c>
      <c r="I52" s="111">
        <v>234</v>
      </c>
      <c r="J52" s="163" t="s">
        <v>174</v>
      </c>
      <c r="K52" s="159" t="s">
        <v>239</v>
      </c>
      <c r="L52" s="111" t="s">
        <v>177</v>
      </c>
      <c r="M52" s="121" t="s">
        <v>264</v>
      </c>
    </row>
    <row r="53" spans="1:13" ht="45" customHeight="1">
      <c r="A53" s="61">
        <v>51</v>
      </c>
      <c r="B53" s="90">
        <f>IFERROR(VLOOKUP(C53,学会NO!$A$2:$B$138,2,FALSE),"")</f>
        <v>239</v>
      </c>
      <c r="C53" s="56" t="s">
        <v>169</v>
      </c>
      <c r="D53" s="92" t="s">
        <v>171</v>
      </c>
      <c r="E53" s="93" t="str">
        <f t="shared" si="0"/>
        <v>02</v>
      </c>
      <c r="F53" s="95"/>
      <c r="G53" s="94">
        <v>0</v>
      </c>
      <c r="H53" s="95" t="s">
        <v>197</v>
      </c>
      <c r="I53" s="111">
        <v>1</v>
      </c>
      <c r="J53" s="91" t="s">
        <v>175</v>
      </c>
      <c r="K53" s="91" t="s">
        <v>176</v>
      </c>
      <c r="L53" s="96">
        <v>0</v>
      </c>
      <c r="M53" s="121" t="s">
        <v>264</v>
      </c>
    </row>
    <row r="54" spans="1:13" ht="45" customHeight="1">
      <c r="A54" s="61">
        <v>52</v>
      </c>
      <c r="B54" s="90">
        <f>IFERROR(VLOOKUP(C54,学会NO!$A$2:$B$138,2,FALSE),"")</f>
        <v>240</v>
      </c>
      <c r="C54" s="161" t="s">
        <v>1656</v>
      </c>
      <c r="D54" s="98">
        <v>240201</v>
      </c>
      <c r="E54" s="98" t="str">
        <f t="shared" si="0"/>
        <v>01</v>
      </c>
      <c r="F54" s="109" t="s">
        <v>1657</v>
      </c>
      <c r="G54" s="98">
        <v>2</v>
      </c>
      <c r="H54" s="95" t="s">
        <v>284</v>
      </c>
      <c r="I54" s="109">
        <v>664</v>
      </c>
      <c r="J54" s="109" t="s">
        <v>1655</v>
      </c>
      <c r="K54" s="97" t="s">
        <v>1641</v>
      </c>
      <c r="L54" s="113" t="s">
        <v>1718</v>
      </c>
      <c r="M54" s="112" t="s">
        <v>264</v>
      </c>
    </row>
    <row r="55" spans="1:13" ht="45" customHeight="1">
      <c r="A55" s="61">
        <v>53</v>
      </c>
      <c r="B55" s="90">
        <f>IFERROR(VLOOKUP(C55,学会NO!$A$2:$B$138,2,FALSE),"")</f>
        <v>242</v>
      </c>
      <c r="C55" s="58" t="s">
        <v>421</v>
      </c>
      <c r="D55" s="98">
        <v>242201</v>
      </c>
      <c r="E55" s="93" t="str">
        <f t="shared" si="0"/>
        <v>01</v>
      </c>
      <c r="F55" s="109" t="s">
        <v>422</v>
      </c>
      <c r="G55" s="98">
        <v>3</v>
      </c>
      <c r="H55" s="95" t="s">
        <v>173</v>
      </c>
      <c r="I55" s="98" t="s">
        <v>423</v>
      </c>
      <c r="J55" s="109" t="s">
        <v>420</v>
      </c>
      <c r="K55" s="109" t="s">
        <v>424</v>
      </c>
      <c r="L55" s="113" t="s">
        <v>233</v>
      </c>
      <c r="M55" s="112" t="s">
        <v>264</v>
      </c>
    </row>
    <row r="56" spans="1:13" ht="45" customHeight="1">
      <c r="A56" s="61">
        <v>54</v>
      </c>
      <c r="B56" s="90">
        <f>IFERROR(VLOOKUP(C56,学会NO!$A$2:$B$138,2,FALSE),"")</f>
        <v>243</v>
      </c>
      <c r="C56" s="56" t="s">
        <v>895</v>
      </c>
      <c r="D56" s="98">
        <v>243201</v>
      </c>
      <c r="E56" s="93" t="str">
        <f t="shared" si="0"/>
        <v>01</v>
      </c>
      <c r="F56" s="109" t="s">
        <v>896</v>
      </c>
      <c r="G56" s="98">
        <v>21</v>
      </c>
      <c r="H56" s="95" t="s">
        <v>897</v>
      </c>
      <c r="I56" s="113" t="s">
        <v>898</v>
      </c>
      <c r="J56" s="109" t="s">
        <v>894</v>
      </c>
      <c r="K56" s="109" t="s">
        <v>899</v>
      </c>
      <c r="L56" s="113" t="s">
        <v>893</v>
      </c>
      <c r="M56" s="112" t="s">
        <v>190</v>
      </c>
    </row>
    <row r="57" spans="1:13" ht="45" customHeight="1">
      <c r="A57" s="61">
        <v>55</v>
      </c>
      <c r="B57" s="90">
        <f>IFERROR(VLOOKUP(C57,学会NO!$A$2:$B$138,2,FALSE),"")</f>
        <v>244</v>
      </c>
      <c r="C57" s="58" t="s">
        <v>457</v>
      </c>
      <c r="D57" s="98">
        <v>244201</v>
      </c>
      <c r="E57" s="93" t="str">
        <f t="shared" si="0"/>
        <v>01</v>
      </c>
      <c r="F57" s="109" t="s">
        <v>540</v>
      </c>
      <c r="G57" s="98">
        <v>1</v>
      </c>
      <c r="H57" s="95" t="s">
        <v>288</v>
      </c>
      <c r="I57" s="98" t="s">
        <v>458</v>
      </c>
      <c r="J57" s="109" t="s">
        <v>456</v>
      </c>
      <c r="K57" s="109" t="s">
        <v>459</v>
      </c>
      <c r="L57" s="98" t="s">
        <v>602</v>
      </c>
      <c r="M57" s="112" t="s">
        <v>264</v>
      </c>
    </row>
    <row r="58" spans="1:13" ht="45" customHeight="1">
      <c r="A58" s="61">
        <v>56</v>
      </c>
      <c r="B58" s="90">
        <f>IFERROR(VLOOKUP(C58,学会NO!$A$2:$B$138,2,FALSE),"")</f>
        <v>244</v>
      </c>
      <c r="C58" s="58" t="s">
        <v>457</v>
      </c>
      <c r="D58" s="98">
        <v>244202</v>
      </c>
      <c r="E58" s="93" t="str">
        <f t="shared" si="0"/>
        <v>02</v>
      </c>
      <c r="F58" s="109" t="s">
        <v>540</v>
      </c>
      <c r="G58" s="98">
        <v>1</v>
      </c>
      <c r="H58" s="95" t="s">
        <v>288</v>
      </c>
      <c r="I58" s="98" t="s">
        <v>461</v>
      </c>
      <c r="J58" s="109" t="s">
        <v>460</v>
      </c>
      <c r="K58" s="109" t="s">
        <v>459</v>
      </c>
      <c r="L58" s="98" t="s">
        <v>602</v>
      </c>
      <c r="M58" s="112" t="s">
        <v>264</v>
      </c>
    </row>
    <row r="59" spans="1:13" ht="45" customHeight="1">
      <c r="A59" s="61">
        <v>57</v>
      </c>
      <c r="B59" s="90">
        <f>IFERROR(VLOOKUP(C59,学会NO!$A$2:$B$138,2,FALSE),"")</f>
        <v>245</v>
      </c>
      <c r="C59" s="56" t="s">
        <v>981</v>
      </c>
      <c r="D59" s="98">
        <v>245201</v>
      </c>
      <c r="E59" s="93" t="str">
        <f t="shared" si="0"/>
        <v>01</v>
      </c>
      <c r="F59" s="109" t="s">
        <v>983</v>
      </c>
      <c r="G59" s="98">
        <v>1</v>
      </c>
      <c r="H59" s="95" t="s">
        <v>324</v>
      </c>
      <c r="I59" s="113">
        <v>1</v>
      </c>
      <c r="J59" s="109" t="s">
        <v>982</v>
      </c>
      <c r="K59" s="97" t="s">
        <v>984</v>
      </c>
      <c r="L59" s="98" t="s">
        <v>937</v>
      </c>
      <c r="M59" s="112" t="s">
        <v>190</v>
      </c>
    </row>
    <row r="60" spans="1:13" ht="45" customHeight="1">
      <c r="A60" s="61">
        <v>58</v>
      </c>
      <c r="B60" s="90">
        <f>IFERROR(VLOOKUP(C60,学会NO!$A$2:$B$138,2,FALSE),"")</f>
        <v>246</v>
      </c>
      <c r="C60" s="158" t="s">
        <v>1768</v>
      </c>
      <c r="D60" s="98">
        <v>246201</v>
      </c>
      <c r="E60" s="98" t="str">
        <f t="shared" si="0"/>
        <v>01</v>
      </c>
      <c r="F60" s="109" t="s">
        <v>1771</v>
      </c>
      <c r="G60" s="98">
        <v>1</v>
      </c>
      <c r="H60" s="95" t="s">
        <v>173</v>
      </c>
      <c r="I60" s="109" t="s">
        <v>1772</v>
      </c>
      <c r="J60" s="109" t="s">
        <v>1770</v>
      </c>
      <c r="K60" s="97" t="s">
        <v>1773</v>
      </c>
      <c r="L60" s="113" t="s">
        <v>1777</v>
      </c>
      <c r="M60" s="147" t="s">
        <v>190</v>
      </c>
    </row>
    <row r="61" spans="1:13" ht="45" customHeight="1">
      <c r="A61" s="61">
        <v>59</v>
      </c>
      <c r="B61" s="90">
        <f>IFERROR(VLOOKUP(C61,学会NO!$A$2:$B$138,2,FALSE),"")</f>
        <v>246</v>
      </c>
      <c r="C61" s="158" t="s">
        <v>1768</v>
      </c>
      <c r="D61" s="98">
        <v>246202</v>
      </c>
      <c r="E61" s="98" t="str">
        <f t="shared" si="0"/>
        <v>02</v>
      </c>
      <c r="F61" s="109"/>
      <c r="G61" s="98">
        <v>0</v>
      </c>
      <c r="H61" s="95" t="s">
        <v>173</v>
      </c>
      <c r="I61" s="109" t="s">
        <v>1775</v>
      </c>
      <c r="J61" s="109" t="s">
        <v>1774</v>
      </c>
      <c r="K61" s="97" t="s">
        <v>1773</v>
      </c>
      <c r="L61" s="113" t="s">
        <v>1776</v>
      </c>
      <c r="M61" s="121" t="s">
        <v>190</v>
      </c>
    </row>
    <row r="62" spans="1:13" ht="45" customHeight="1">
      <c r="A62" s="61">
        <v>60</v>
      </c>
      <c r="B62" s="90">
        <f>IFERROR(VLOOKUP(C62,学会NO!$A$2:$B$138,2,FALSE),"")</f>
        <v>248</v>
      </c>
      <c r="C62" s="56" t="s">
        <v>391</v>
      </c>
      <c r="D62" s="98">
        <v>248201</v>
      </c>
      <c r="E62" s="93" t="str">
        <f t="shared" si="0"/>
        <v>01</v>
      </c>
      <c r="F62" s="109" t="s">
        <v>392</v>
      </c>
      <c r="G62" s="98">
        <v>1</v>
      </c>
      <c r="H62" s="95" t="s">
        <v>324</v>
      </c>
      <c r="I62" s="98">
        <v>168</v>
      </c>
      <c r="J62" s="109" t="s">
        <v>390</v>
      </c>
      <c r="K62" s="97" t="s">
        <v>393</v>
      </c>
      <c r="L62" s="98" t="s">
        <v>394</v>
      </c>
      <c r="M62" s="121" t="s">
        <v>264</v>
      </c>
    </row>
    <row r="63" spans="1:13" ht="45" customHeight="1">
      <c r="A63" s="61">
        <v>61</v>
      </c>
      <c r="B63" s="90">
        <f>IFERROR(VLOOKUP(C63,学会NO!$A$2:$B$138,2,FALSE),"")</f>
        <v>248</v>
      </c>
      <c r="C63" s="56" t="s">
        <v>391</v>
      </c>
      <c r="D63" s="98">
        <v>248202</v>
      </c>
      <c r="E63" s="93" t="str">
        <f t="shared" si="0"/>
        <v>02</v>
      </c>
      <c r="F63" s="109" t="s">
        <v>392</v>
      </c>
      <c r="G63" s="98">
        <v>1</v>
      </c>
      <c r="H63" s="95" t="s">
        <v>324</v>
      </c>
      <c r="I63" s="98">
        <v>108</v>
      </c>
      <c r="J63" s="109" t="s">
        <v>395</v>
      </c>
      <c r="K63" s="97" t="s">
        <v>396</v>
      </c>
      <c r="L63" s="98" t="s">
        <v>394</v>
      </c>
      <c r="M63" s="121" t="s">
        <v>264</v>
      </c>
    </row>
    <row r="64" spans="1:13" ht="45" customHeight="1">
      <c r="A64" s="61">
        <v>62</v>
      </c>
      <c r="B64" s="90">
        <f>IFERROR(VLOOKUP(C64,学会NO!$A$2:$B$138,2,FALSE),"")</f>
        <v>248</v>
      </c>
      <c r="C64" s="56" t="s">
        <v>391</v>
      </c>
      <c r="D64" s="98">
        <v>248203</v>
      </c>
      <c r="E64" s="93" t="str">
        <f t="shared" si="0"/>
        <v>03</v>
      </c>
      <c r="F64" s="109"/>
      <c r="G64" s="98">
        <v>0</v>
      </c>
      <c r="H64" s="95" t="s">
        <v>173</v>
      </c>
      <c r="I64" s="98" t="s">
        <v>399</v>
      </c>
      <c r="J64" s="109" t="s">
        <v>398</v>
      </c>
      <c r="K64" s="97" t="s">
        <v>396</v>
      </c>
      <c r="L64" s="98" t="s">
        <v>397</v>
      </c>
      <c r="M64" s="112" t="s">
        <v>264</v>
      </c>
    </row>
    <row r="65" spans="1:13" ht="45" customHeight="1">
      <c r="A65" s="61">
        <v>63</v>
      </c>
      <c r="B65" s="90">
        <f>IFERROR(VLOOKUP(C65,学会NO!$A$2:$B$138,2,FALSE),"")</f>
        <v>250</v>
      </c>
      <c r="C65" s="56" t="s">
        <v>1167</v>
      </c>
      <c r="D65" s="98">
        <v>250201</v>
      </c>
      <c r="E65" s="93" t="str">
        <f t="shared" si="0"/>
        <v>01</v>
      </c>
      <c r="F65" s="109" t="s">
        <v>1544</v>
      </c>
      <c r="G65" s="98">
        <v>3</v>
      </c>
      <c r="H65" s="95" t="s">
        <v>288</v>
      </c>
      <c r="I65" s="98" t="s">
        <v>1175</v>
      </c>
      <c r="J65" s="109" t="s">
        <v>1173</v>
      </c>
      <c r="K65" s="97" t="s">
        <v>1163</v>
      </c>
      <c r="L65" s="98" t="s">
        <v>1172</v>
      </c>
      <c r="M65" s="112" t="s">
        <v>190</v>
      </c>
    </row>
    <row r="66" spans="1:13" ht="45" customHeight="1">
      <c r="A66" s="61">
        <v>64</v>
      </c>
      <c r="B66" s="90">
        <f>IFERROR(VLOOKUP(C66,学会NO!$A$2:$B$138,2,FALSE),"")</f>
        <v>250</v>
      </c>
      <c r="C66" s="56" t="s">
        <v>1167</v>
      </c>
      <c r="D66" s="98">
        <v>250202</v>
      </c>
      <c r="E66" s="93" t="str">
        <f t="shared" si="0"/>
        <v>02</v>
      </c>
      <c r="F66" s="109" t="s">
        <v>1544</v>
      </c>
      <c r="G66" s="98">
        <v>3</v>
      </c>
      <c r="H66" s="95" t="s">
        <v>324</v>
      </c>
      <c r="I66" s="98" t="s">
        <v>1178</v>
      </c>
      <c r="J66" s="109" t="s">
        <v>1177</v>
      </c>
      <c r="K66" s="97" t="s">
        <v>1179</v>
      </c>
      <c r="L66" s="98" t="s">
        <v>1176</v>
      </c>
      <c r="M66" s="112" t="s">
        <v>264</v>
      </c>
    </row>
    <row r="67" spans="1:13" ht="45" customHeight="1">
      <c r="A67" s="61">
        <v>65</v>
      </c>
      <c r="B67" s="90">
        <f>IFERROR(VLOOKUP(C67,学会NO!$A$2:$B$138,2,FALSE),"")</f>
        <v>250</v>
      </c>
      <c r="C67" s="56" t="s">
        <v>1167</v>
      </c>
      <c r="D67" s="98">
        <v>250203</v>
      </c>
      <c r="E67" s="93" t="str">
        <f t="shared" ref="E67:E130" si="1">RIGHT(D67,2)</f>
        <v>03</v>
      </c>
      <c r="F67" s="109" t="s">
        <v>1174</v>
      </c>
      <c r="G67" s="98">
        <v>1</v>
      </c>
      <c r="H67" s="95" t="s">
        <v>288</v>
      </c>
      <c r="I67" s="98" t="s">
        <v>1181</v>
      </c>
      <c r="J67" s="109" t="s">
        <v>1180</v>
      </c>
      <c r="K67" s="109" t="s">
        <v>1182</v>
      </c>
      <c r="L67" s="98" t="s">
        <v>1176</v>
      </c>
      <c r="M67" s="112" t="s">
        <v>190</v>
      </c>
    </row>
    <row r="68" spans="1:13" ht="45" customHeight="1">
      <c r="A68" s="61">
        <v>66</v>
      </c>
      <c r="B68" s="90">
        <f>IFERROR(VLOOKUP(C68,学会NO!$A$2:$B$138,2,FALSE),"")</f>
        <v>252</v>
      </c>
      <c r="C68" s="56" t="s">
        <v>719</v>
      </c>
      <c r="D68" s="98">
        <v>252201</v>
      </c>
      <c r="E68" s="93" t="str">
        <f t="shared" si="1"/>
        <v>01</v>
      </c>
      <c r="F68" s="109" t="s">
        <v>720</v>
      </c>
      <c r="G68" s="98">
        <v>3</v>
      </c>
      <c r="H68" s="95" t="s">
        <v>348</v>
      </c>
      <c r="I68" s="113">
        <v>24</v>
      </c>
      <c r="J68" s="109" t="s">
        <v>718</v>
      </c>
      <c r="K68" s="109" t="s">
        <v>721</v>
      </c>
      <c r="L68" s="113" t="s">
        <v>717</v>
      </c>
      <c r="M68" s="112" t="s">
        <v>190</v>
      </c>
    </row>
    <row r="69" spans="1:13" ht="106.9" customHeight="1">
      <c r="A69" s="61">
        <v>67</v>
      </c>
      <c r="B69" s="90">
        <f>IFERROR(VLOOKUP(C69,学会NO!$A$2:$B$138,2,FALSE),"")</f>
        <v>253</v>
      </c>
      <c r="C69" s="58" t="s">
        <v>581</v>
      </c>
      <c r="D69" s="98">
        <v>253201</v>
      </c>
      <c r="E69" s="93" t="str">
        <f t="shared" si="1"/>
        <v>01</v>
      </c>
      <c r="F69" s="109"/>
      <c r="G69" s="98">
        <v>0</v>
      </c>
      <c r="H69" s="95" t="s">
        <v>173</v>
      </c>
      <c r="I69" s="98" t="s">
        <v>582</v>
      </c>
      <c r="J69" s="109" t="s">
        <v>580</v>
      </c>
      <c r="K69" s="97" t="s">
        <v>569</v>
      </c>
      <c r="L69" s="98" t="s">
        <v>583</v>
      </c>
      <c r="M69" s="112" t="s">
        <v>190</v>
      </c>
    </row>
    <row r="70" spans="1:13" ht="126" customHeight="1">
      <c r="A70" s="61">
        <v>68</v>
      </c>
      <c r="B70" s="90">
        <f>IFERROR(VLOOKUP(C70,学会NO!$A$2:$B$138,2,FALSE),"")</f>
        <v>253</v>
      </c>
      <c r="C70" s="58" t="s">
        <v>581</v>
      </c>
      <c r="D70" s="98">
        <v>253202</v>
      </c>
      <c r="E70" s="93" t="str">
        <f t="shared" si="1"/>
        <v>02</v>
      </c>
      <c r="F70" s="109"/>
      <c r="G70" s="98">
        <v>0</v>
      </c>
      <c r="H70" s="95" t="s">
        <v>288</v>
      </c>
      <c r="I70" s="98" t="s">
        <v>586</v>
      </c>
      <c r="J70" s="109" t="s">
        <v>585</v>
      </c>
      <c r="K70" s="97" t="s">
        <v>587</v>
      </c>
      <c r="L70" s="98" t="s">
        <v>584</v>
      </c>
      <c r="M70" s="112" t="s">
        <v>264</v>
      </c>
    </row>
    <row r="71" spans="1:13" ht="45" customHeight="1">
      <c r="A71" s="61">
        <v>69</v>
      </c>
      <c r="B71" s="90">
        <f>IFERROR(VLOOKUP(C71,学会NO!$A$2:$B$138,2,FALSE),"")</f>
        <v>254</v>
      </c>
      <c r="C71" s="56" t="s">
        <v>1333</v>
      </c>
      <c r="D71" s="98">
        <v>254201</v>
      </c>
      <c r="E71" s="93" t="str">
        <f t="shared" si="1"/>
        <v>01</v>
      </c>
      <c r="F71" s="109" t="s">
        <v>1336</v>
      </c>
      <c r="G71" s="98">
        <v>4</v>
      </c>
      <c r="H71" s="95" t="s">
        <v>288</v>
      </c>
      <c r="I71" s="98" t="s">
        <v>1337</v>
      </c>
      <c r="J71" s="109" t="s">
        <v>1335</v>
      </c>
      <c r="K71" s="109" t="s">
        <v>1338</v>
      </c>
      <c r="L71" s="98">
        <v>0</v>
      </c>
      <c r="M71" s="112" t="s">
        <v>264</v>
      </c>
    </row>
    <row r="72" spans="1:13" ht="45" customHeight="1">
      <c r="A72" s="61">
        <v>70</v>
      </c>
      <c r="B72" s="90">
        <f>IFERROR(VLOOKUP(C72,学会NO!$A$2:$B$138,2,FALSE),"")</f>
        <v>254</v>
      </c>
      <c r="C72" s="56" t="s">
        <v>1333</v>
      </c>
      <c r="D72" s="98">
        <v>254202</v>
      </c>
      <c r="E72" s="93" t="str">
        <f t="shared" si="1"/>
        <v>02</v>
      </c>
      <c r="F72" s="109" t="s">
        <v>1800</v>
      </c>
      <c r="G72" s="98">
        <v>2</v>
      </c>
      <c r="H72" s="95" t="s">
        <v>173</v>
      </c>
      <c r="I72" s="98" t="s">
        <v>1340</v>
      </c>
      <c r="J72" s="109" t="s">
        <v>1339</v>
      </c>
      <c r="K72" s="97" t="s">
        <v>1341</v>
      </c>
      <c r="L72" s="98">
        <v>0</v>
      </c>
      <c r="M72" s="112" t="s">
        <v>264</v>
      </c>
    </row>
    <row r="73" spans="1:13" ht="45" customHeight="1">
      <c r="A73" s="61">
        <v>71</v>
      </c>
      <c r="B73" s="90">
        <f>IFERROR(VLOOKUP(C73,学会NO!$A$2:$B$138,2,FALSE),"")</f>
        <v>254</v>
      </c>
      <c r="C73" s="56" t="s">
        <v>1333</v>
      </c>
      <c r="D73" s="98">
        <v>254203</v>
      </c>
      <c r="E73" s="93" t="str">
        <f t="shared" si="1"/>
        <v>03</v>
      </c>
      <c r="F73" s="109" t="s">
        <v>1800</v>
      </c>
      <c r="G73" s="98">
        <v>2</v>
      </c>
      <c r="H73" s="95" t="s">
        <v>173</v>
      </c>
      <c r="I73" s="98" t="s">
        <v>1340</v>
      </c>
      <c r="J73" s="109" t="s">
        <v>1342</v>
      </c>
      <c r="K73" s="97" t="s">
        <v>1341</v>
      </c>
      <c r="L73" s="98">
        <v>0</v>
      </c>
      <c r="M73" s="112" t="s">
        <v>264</v>
      </c>
    </row>
    <row r="74" spans="1:13" ht="126" customHeight="1">
      <c r="A74" s="61">
        <v>72</v>
      </c>
      <c r="B74" s="90">
        <f>IFERROR(VLOOKUP(C74,学会NO!$A$2:$B$138,2,FALSE),"")</f>
        <v>255</v>
      </c>
      <c r="C74" s="58" t="s">
        <v>604</v>
      </c>
      <c r="D74" s="98">
        <v>255201</v>
      </c>
      <c r="E74" s="93" t="str">
        <f t="shared" si="1"/>
        <v>01</v>
      </c>
      <c r="F74" s="109" t="s">
        <v>605</v>
      </c>
      <c r="G74" s="98">
        <v>2</v>
      </c>
      <c r="H74" s="95" t="s">
        <v>324</v>
      </c>
      <c r="I74" s="98">
        <v>152</v>
      </c>
      <c r="J74" s="109" t="s">
        <v>603</v>
      </c>
      <c r="K74" s="97" t="s">
        <v>606</v>
      </c>
      <c r="L74" s="113" t="s">
        <v>607</v>
      </c>
      <c r="M74" s="112" t="s">
        <v>190</v>
      </c>
    </row>
    <row r="75" spans="1:13" ht="45" customHeight="1">
      <c r="A75" s="61">
        <v>73</v>
      </c>
      <c r="B75" s="90">
        <f>IFERROR(VLOOKUP(C75,学会NO!$A$2:$B$138,2,FALSE),"")</f>
        <v>255</v>
      </c>
      <c r="C75" s="58" t="s">
        <v>604</v>
      </c>
      <c r="D75" s="98">
        <v>255202</v>
      </c>
      <c r="E75" s="93" t="str">
        <f t="shared" si="1"/>
        <v>02</v>
      </c>
      <c r="F75" s="109"/>
      <c r="G75" s="98">
        <v>0</v>
      </c>
      <c r="H75" s="95" t="s">
        <v>324</v>
      </c>
      <c r="I75" s="98" t="s">
        <v>609</v>
      </c>
      <c r="J75" s="109" t="s">
        <v>608</v>
      </c>
      <c r="K75" s="97" t="s">
        <v>606</v>
      </c>
      <c r="L75" s="113" t="s">
        <v>376</v>
      </c>
      <c r="M75" s="112" t="s">
        <v>264</v>
      </c>
    </row>
    <row r="76" spans="1:13" ht="45" customHeight="1">
      <c r="A76" s="61">
        <v>74</v>
      </c>
      <c r="B76" s="90">
        <f>IFERROR(VLOOKUP(C76,学会NO!$A$2:$B$138,2,FALSE),"")</f>
        <v>257</v>
      </c>
      <c r="C76" s="158" t="s">
        <v>1750</v>
      </c>
      <c r="D76" s="98">
        <v>257201</v>
      </c>
      <c r="E76" s="98" t="str">
        <f t="shared" si="1"/>
        <v>01</v>
      </c>
      <c r="F76" s="109" t="s">
        <v>1751</v>
      </c>
      <c r="G76" s="98">
        <v>3</v>
      </c>
      <c r="H76" s="95" t="s">
        <v>173</v>
      </c>
      <c r="I76" s="109" t="s">
        <v>1752</v>
      </c>
      <c r="J76" s="109" t="s">
        <v>1749</v>
      </c>
      <c r="K76" s="97" t="s">
        <v>1753</v>
      </c>
      <c r="L76" s="98">
        <v>0</v>
      </c>
      <c r="M76" s="112" t="s">
        <v>190</v>
      </c>
    </row>
    <row r="77" spans="1:13" ht="45" customHeight="1">
      <c r="A77" s="61">
        <v>75</v>
      </c>
      <c r="B77" s="90">
        <f>IFERROR(VLOOKUP(C77,学会NO!$A$2:$B$138,2,FALSE),"")</f>
        <v>258</v>
      </c>
      <c r="C77" s="56" t="s">
        <v>823</v>
      </c>
      <c r="D77" s="98">
        <v>258201</v>
      </c>
      <c r="E77" s="93" t="str">
        <f t="shared" si="1"/>
        <v>01</v>
      </c>
      <c r="F77" s="109" t="s">
        <v>846</v>
      </c>
      <c r="G77" s="98">
        <v>1</v>
      </c>
      <c r="H77" s="95" t="s">
        <v>348</v>
      </c>
      <c r="I77" s="113" t="s">
        <v>847</v>
      </c>
      <c r="J77" s="109" t="s">
        <v>845</v>
      </c>
      <c r="K77" s="109" t="s">
        <v>848</v>
      </c>
      <c r="L77" s="98" t="s">
        <v>849</v>
      </c>
      <c r="M77" s="112" t="s">
        <v>264</v>
      </c>
    </row>
    <row r="78" spans="1:13" ht="45" customHeight="1">
      <c r="A78" s="61">
        <v>76</v>
      </c>
      <c r="B78" s="90">
        <f>IFERROR(VLOOKUP(C78,学会NO!$A$2:$B$138,2,FALSE),"")</f>
        <v>258</v>
      </c>
      <c r="C78" s="56" t="s">
        <v>823</v>
      </c>
      <c r="D78" s="98">
        <v>258202</v>
      </c>
      <c r="E78" s="93" t="str">
        <f t="shared" si="1"/>
        <v>02</v>
      </c>
      <c r="F78" s="109" t="s">
        <v>851</v>
      </c>
      <c r="G78" s="98">
        <v>2</v>
      </c>
      <c r="H78" s="95" t="s">
        <v>258</v>
      </c>
      <c r="I78" s="113" t="s">
        <v>852</v>
      </c>
      <c r="J78" s="109" t="s">
        <v>850</v>
      </c>
      <c r="K78" s="109" t="s">
        <v>853</v>
      </c>
      <c r="L78" s="98" t="s">
        <v>849</v>
      </c>
      <c r="M78" s="112" t="s">
        <v>264</v>
      </c>
    </row>
    <row r="79" spans="1:13" ht="45" customHeight="1">
      <c r="A79" s="61">
        <v>77</v>
      </c>
      <c r="B79" s="90">
        <f>IFERROR(VLOOKUP(C79,学会NO!$A$2:$B$138,2,FALSE),"")</f>
        <v>258</v>
      </c>
      <c r="C79" s="56" t="s">
        <v>823</v>
      </c>
      <c r="D79" s="98">
        <v>258203</v>
      </c>
      <c r="E79" s="93" t="str">
        <f t="shared" si="1"/>
        <v>03</v>
      </c>
      <c r="F79" s="109" t="s">
        <v>856</v>
      </c>
      <c r="G79" s="98">
        <v>3</v>
      </c>
      <c r="H79" s="95" t="s">
        <v>173</v>
      </c>
      <c r="I79" s="113">
        <v>238</v>
      </c>
      <c r="J79" s="109" t="s">
        <v>855</v>
      </c>
      <c r="K79" s="97" t="s">
        <v>857</v>
      </c>
      <c r="L79" s="98" t="s">
        <v>854</v>
      </c>
      <c r="M79" s="112" t="s">
        <v>264</v>
      </c>
    </row>
    <row r="80" spans="1:13" ht="45" customHeight="1">
      <c r="A80" s="61">
        <v>78</v>
      </c>
      <c r="B80" s="90">
        <f>IFERROR(VLOOKUP(C80,学会NO!$A$2:$B$138,2,FALSE),"")</f>
        <v>258</v>
      </c>
      <c r="C80" s="56" t="s">
        <v>823</v>
      </c>
      <c r="D80" s="98">
        <v>258204</v>
      </c>
      <c r="E80" s="93" t="str">
        <f t="shared" si="1"/>
        <v>04</v>
      </c>
      <c r="F80" s="109" t="s">
        <v>846</v>
      </c>
      <c r="G80" s="98">
        <v>1</v>
      </c>
      <c r="H80" s="95" t="s">
        <v>284</v>
      </c>
      <c r="I80" s="113" t="s">
        <v>859</v>
      </c>
      <c r="J80" s="109" t="s">
        <v>858</v>
      </c>
      <c r="K80" s="97" t="s">
        <v>857</v>
      </c>
      <c r="L80" s="98" t="s">
        <v>849</v>
      </c>
      <c r="M80" s="112" t="s">
        <v>264</v>
      </c>
    </row>
    <row r="81" spans="1:13" ht="45" customHeight="1">
      <c r="A81" s="61">
        <v>79</v>
      </c>
      <c r="B81" s="90">
        <f>IFERROR(VLOOKUP(C81,学会NO!$A$2:$B$138,2,FALSE),"")</f>
        <v>258</v>
      </c>
      <c r="C81" s="56" t="s">
        <v>1316</v>
      </c>
      <c r="D81" s="98">
        <v>258205</v>
      </c>
      <c r="E81" s="93" t="str">
        <f t="shared" si="1"/>
        <v>05</v>
      </c>
      <c r="F81" s="109" t="s">
        <v>1317</v>
      </c>
      <c r="G81" s="98">
        <v>1</v>
      </c>
      <c r="H81" s="95" t="s">
        <v>324</v>
      </c>
      <c r="I81" s="98">
        <v>170</v>
      </c>
      <c r="J81" s="109" t="s">
        <v>1315</v>
      </c>
      <c r="K81" s="97" t="s">
        <v>1318</v>
      </c>
      <c r="L81" s="98" t="s">
        <v>1841</v>
      </c>
      <c r="M81" s="112" t="s">
        <v>264</v>
      </c>
    </row>
    <row r="82" spans="1:13" ht="45" customHeight="1">
      <c r="A82" s="61">
        <v>80</v>
      </c>
      <c r="B82" s="90">
        <f>IFERROR(VLOOKUP(C82,学会NO!$A$2:$B$138,2,FALSE),"")</f>
        <v>259</v>
      </c>
      <c r="C82" s="56" t="s">
        <v>1357</v>
      </c>
      <c r="D82" s="98">
        <v>259201</v>
      </c>
      <c r="E82" s="93" t="str">
        <f t="shared" si="1"/>
        <v>01</v>
      </c>
      <c r="F82" s="109" t="s">
        <v>1356</v>
      </c>
      <c r="G82" s="98">
        <v>2</v>
      </c>
      <c r="H82" s="95" t="s">
        <v>897</v>
      </c>
      <c r="I82" s="98" t="s">
        <v>1355</v>
      </c>
      <c r="J82" s="109" t="s">
        <v>1354</v>
      </c>
      <c r="K82" s="109" t="s">
        <v>1842</v>
      </c>
      <c r="L82" s="98" t="s">
        <v>1330</v>
      </c>
      <c r="M82" s="121" t="s">
        <v>264</v>
      </c>
    </row>
    <row r="83" spans="1:13" ht="45" customHeight="1">
      <c r="A83" s="61">
        <v>81</v>
      </c>
      <c r="B83" s="90">
        <f>IFERROR(VLOOKUP(C83,学会NO!$A$2:$B$138,2,FALSE),"")</f>
        <v>259</v>
      </c>
      <c r="C83" s="56" t="s">
        <v>1352</v>
      </c>
      <c r="D83" s="98">
        <v>259202</v>
      </c>
      <c r="E83" s="93" t="str">
        <f t="shared" si="1"/>
        <v>02</v>
      </c>
      <c r="F83" s="109" t="s">
        <v>1790</v>
      </c>
      <c r="G83" s="98">
        <v>1</v>
      </c>
      <c r="H83" s="95" t="s">
        <v>258</v>
      </c>
      <c r="I83" s="98" t="s">
        <v>1359</v>
      </c>
      <c r="J83" s="109" t="s">
        <v>1358</v>
      </c>
      <c r="K83" s="109" t="s">
        <v>1360</v>
      </c>
      <c r="L83" s="98" t="s">
        <v>1330</v>
      </c>
      <c r="M83" s="121" t="s">
        <v>264</v>
      </c>
    </row>
    <row r="84" spans="1:13" ht="45" customHeight="1">
      <c r="A84" s="61">
        <v>82</v>
      </c>
      <c r="B84" s="90">
        <f>IFERROR(VLOOKUP(C84,学会NO!$A$2:$B$138,2,FALSE),"")</f>
        <v>259</v>
      </c>
      <c r="C84" s="56" t="s">
        <v>1352</v>
      </c>
      <c r="D84" s="98">
        <v>259203</v>
      </c>
      <c r="E84" s="93" t="str">
        <f t="shared" si="1"/>
        <v>03</v>
      </c>
      <c r="F84" s="109"/>
      <c r="G84" s="98">
        <v>0</v>
      </c>
      <c r="H84" s="95" t="s">
        <v>324</v>
      </c>
      <c r="I84" s="98" t="s">
        <v>1363</v>
      </c>
      <c r="J84" s="109" t="s">
        <v>1362</v>
      </c>
      <c r="K84" s="97" t="s">
        <v>1364</v>
      </c>
      <c r="L84" s="98" t="s">
        <v>1361</v>
      </c>
      <c r="M84" s="121" t="s">
        <v>264</v>
      </c>
    </row>
    <row r="85" spans="1:13" ht="45" customHeight="1">
      <c r="A85" s="61">
        <v>83</v>
      </c>
      <c r="B85" s="90">
        <f>IFERROR(VLOOKUP(C85,学会NO!$A$2:$B$138,2,FALSE),"")</f>
        <v>260</v>
      </c>
      <c r="C85" s="58" t="s">
        <v>542</v>
      </c>
      <c r="D85" s="98">
        <v>260201</v>
      </c>
      <c r="E85" s="93" t="str">
        <f t="shared" si="1"/>
        <v>01</v>
      </c>
      <c r="F85" s="109" t="s">
        <v>544</v>
      </c>
      <c r="G85" s="98">
        <v>2</v>
      </c>
      <c r="H85" s="95" t="s">
        <v>444</v>
      </c>
      <c r="I85" s="98" t="s">
        <v>545</v>
      </c>
      <c r="J85" s="109" t="s">
        <v>543</v>
      </c>
      <c r="K85" s="97" t="s">
        <v>546</v>
      </c>
      <c r="L85" s="98" t="s">
        <v>541</v>
      </c>
      <c r="M85" s="112" t="s">
        <v>190</v>
      </c>
    </row>
    <row r="86" spans="1:13" ht="45" customHeight="1">
      <c r="A86" s="61">
        <v>84</v>
      </c>
      <c r="B86" s="90">
        <f>IFERROR(VLOOKUP(C86,学会NO!$A$2:$B$138,2,FALSE),"")</f>
        <v>261</v>
      </c>
      <c r="C86" s="56" t="s">
        <v>1213</v>
      </c>
      <c r="D86" s="98">
        <v>261201</v>
      </c>
      <c r="E86" s="93" t="str">
        <f t="shared" si="1"/>
        <v>01</v>
      </c>
      <c r="F86" s="109" t="s">
        <v>1214</v>
      </c>
      <c r="G86" s="98">
        <v>4</v>
      </c>
      <c r="H86" s="95" t="s">
        <v>173</v>
      </c>
      <c r="I86" s="98" t="s">
        <v>1215</v>
      </c>
      <c r="J86" s="109" t="s">
        <v>1212</v>
      </c>
      <c r="K86" s="97" t="s">
        <v>1216</v>
      </c>
      <c r="L86" s="98">
        <v>0</v>
      </c>
      <c r="M86" s="121" t="s">
        <v>190</v>
      </c>
    </row>
    <row r="87" spans="1:13" ht="45" customHeight="1">
      <c r="A87" s="61">
        <v>85</v>
      </c>
      <c r="B87" s="90">
        <f>IFERROR(VLOOKUP(C87,学会NO!$A$2:$B$138,2,FALSE),"")</f>
        <v>261</v>
      </c>
      <c r="C87" s="56" t="s">
        <v>1213</v>
      </c>
      <c r="D87" s="98">
        <v>261202</v>
      </c>
      <c r="E87" s="93" t="str">
        <f t="shared" si="1"/>
        <v>02</v>
      </c>
      <c r="F87" s="109" t="s">
        <v>1218</v>
      </c>
      <c r="G87" s="98">
        <v>2</v>
      </c>
      <c r="H87" s="95" t="s">
        <v>208</v>
      </c>
      <c r="I87" s="98" t="s">
        <v>1219</v>
      </c>
      <c r="J87" s="109" t="s">
        <v>1217</v>
      </c>
      <c r="K87" s="97" t="s">
        <v>1220</v>
      </c>
      <c r="L87" s="98">
        <v>0</v>
      </c>
      <c r="M87" s="112" t="s">
        <v>190</v>
      </c>
    </row>
    <row r="88" spans="1:13" ht="45" customHeight="1">
      <c r="A88" s="61">
        <v>86</v>
      </c>
      <c r="B88" s="90">
        <f>IFERROR(VLOOKUP(C88,学会NO!$A$2:$B$138,2,FALSE),"")</f>
        <v>261</v>
      </c>
      <c r="C88" s="56" t="s">
        <v>70</v>
      </c>
      <c r="D88" s="98">
        <v>261203</v>
      </c>
      <c r="E88" s="93" t="str">
        <f t="shared" si="1"/>
        <v>03</v>
      </c>
      <c r="F88" s="109" t="s">
        <v>1223</v>
      </c>
      <c r="G88" s="98">
        <v>1</v>
      </c>
      <c r="H88" s="95" t="s">
        <v>284</v>
      </c>
      <c r="I88" s="98">
        <v>616</v>
      </c>
      <c r="J88" s="109" t="s">
        <v>1222</v>
      </c>
      <c r="K88" s="97" t="s">
        <v>1224</v>
      </c>
      <c r="L88" s="98" t="s">
        <v>1221</v>
      </c>
      <c r="M88" s="112" t="s">
        <v>190</v>
      </c>
    </row>
    <row r="89" spans="1:13" ht="45" customHeight="1">
      <c r="A89" s="61">
        <v>87</v>
      </c>
      <c r="B89" s="90">
        <f>IFERROR(VLOOKUP(C89,学会NO!$A$2:$B$138,2,FALSE),"")</f>
        <v>262</v>
      </c>
      <c r="C89" s="56" t="s">
        <v>909</v>
      </c>
      <c r="D89" s="98">
        <v>262201</v>
      </c>
      <c r="E89" s="93" t="str">
        <f t="shared" si="1"/>
        <v>01</v>
      </c>
      <c r="F89" s="109" t="s">
        <v>910</v>
      </c>
      <c r="G89" s="98">
        <v>1</v>
      </c>
      <c r="H89" s="95" t="s">
        <v>410</v>
      </c>
      <c r="I89" s="113">
        <v>4</v>
      </c>
      <c r="J89" s="109" t="s">
        <v>908</v>
      </c>
      <c r="K89" s="97" t="s">
        <v>878</v>
      </c>
      <c r="L89" s="113" t="s">
        <v>911</v>
      </c>
      <c r="M89" s="152" t="s">
        <v>264</v>
      </c>
    </row>
    <row r="90" spans="1:13" ht="45" customHeight="1">
      <c r="A90" s="61">
        <v>88</v>
      </c>
      <c r="B90" s="90">
        <f>IFERROR(VLOOKUP(C90,学会NO!$A$2:$B$138,2,FALSE),"")</f>
        <v>262</v>
      </c>
      <c r="C90" s="56" t="s">
        <v>909</v>
      </c>
      <c r="D90" s="98">
        <v>262202</v>
      </c>
      <c r="E90" s="93" t="str">
        <f t="shared" si="1"/>
        <v>02</v>
      </c>
      <c r="F90" s="109" t="s">
        <v>910</v>
      </c>
      <c r="G90" s="98">
        <v>1</v>
      </c>
      <c r="H90" s="95" t="s">
        <v>410</v>
      </c>
      <c r="I90" s="113" t="s">
        <v>913</v>
      </c>
      <c r="J90" s="109" t="s">
        <v>912</v>
      </c>
      <c r="K90" s="97" t="s">
        <v>865</v>
      </c>
      <c r="L90" s="98" t="s">
        <v>863</v>
      </c>
      <c r="M90" s="147" t="s">
        <v>264</v>
      </c>
    </row>
    <row r="91" spans="1:13" ht="45" customHeight="1">
      <c r="A91" s="61">
        <v>89</v>
      </c>
      <c r="B91" s="90">
        <f>IFERROR(VLOOKUP(C91,学会NO!$A$2:$B$138,2,FALSE),"")</f>
        <v>262</v>
      </c>
      <c r="C91" s="56" t="s">
        <v>909</v>
      </c>
      <c r="D91" s="98">
        <v>262203</v>
      </c>
      <c r="E91" s="93" t="str">
        <f t="shared" si="1"/>
        <v>03</v>
      </c>
      <c r="F91" s="109" t="s">
        <v>910</v>
      </c>
      <c r="G91" s="98">
        <v>1</v>
      </c>
      <c r="H91" s="95" t="s">
        <v>410</v>
      </c>
      <c r="I91" s="113" t="s">
        <v>915</v>
      </c>
      <c r="J91" s="109" t="s">
        <v>914</v>
      </c>
      <c r="K91" s="97" t="s">
        <v>865</v>
      </c>
      <c r="L91" s="98" t="s">
        <v>863</v>
      </c>
      <c r="M91" s="147" t="s">
        <v>264</v>
      </c>
    </row>
    <row r="92" spans="1:13" ht="45" customHeight="1">
      <c r="A92" s="61">
        <v>90</v>
      </c>
      <c r="B92" s="90">
        <f>IFERROR(VLOOKUP(C92,学会NO!$A$2:$B$138,2,FALSE),"")</f>
        <v>262</v>
      </c>
      <c r="C92" s="56" t="s">
        <v>909</v>
      </c>
      <c r="D92" s="98">
        <v>262204</v>
      </c>
      <c r="E92" s="93" t="str">
        <f t="shared" si="1"/>
        <v>04</v>
      </c>
      <c r="F92" s="109" t="s">
        <v>910</v>
      </c>
      <c r="G92" s="98">
        <v>1</v>
      </c>
      <c r="H92" s="95" t="s">
        <v>410</v>
      </c>
      <c r="I92" s="113" t="s">
        <v>1387</v>
      </c>
      <c r="J92" s="109" t="s">
        <v>916</v>
      </c>
      <c r="K92" s="109" t="s">
        <v>917</v>
      </c>
      <c r="L92" s="98" t="s">
        <v>863</v>
      </c>
      <c r="M92" s="147" t="s">
        <v>264</v>
      </c>
    </row>
    <row r="93" spans="1:13" ht="45" customHeight="1">
      <c r="A93" s="61">
        <v>91</v>
      </c>
      <c r="B93" s="90">
        <f>IFERROR(VLOOKUP(C93,学会NO!$A$2:$B$138,2,FALSE),"")</f>
        <v>262</v>
      </c>
      <c r="C93" s="56" t="s">
        <v>909</v>
      </c>
      <c r="D93" s="98">
        <v>262205</v>
      </c>
      <c r="E93" s="93" t="str">
        <f t="shared" si="1"/>
        <v>05</v>
      </c>
      <c r="F93" s="109" t="s">
        <v>910</v>
      </c>
      <c r="G93" s="98">
        <v>1</v>
      </c>
      <c r="H93" s="95" t="s">
        <v>288</v>
      </c>
      <c r="I93" s="113" t="s">
        <v>919</v>
      </c>
      <c r="J93" s="109" t="s">
        <v>918</v>
      </c>
      <c r="K93" s="97" t="s">
        <v>865</v>
      </c>
      <c r="L93" s="98" t="s">
        <v>863</v>
      </c>
      <c r="M93" s="112" t="s">
        <v>264</v>
      </c>
    </row>
    <row r="94" spans="1:13" ht="45" customHeight="1">
      <c r="A94" s="61">
        <v>92</v>
      </c>
      <c r="B94" s="90">
        <f>IFERROR(VLOOKUP(C94,学会NO!$A$2:$B$138,2,FALSE),"")</f>
        <v>266</v>
      </c>
      <c r="C94" s="56" t="s">
        <v>1238</v>
      </c>
      <c r="D94" s="98">
        <v>266201</v>
      </c>
      <c r="E94" s="93" t="str">
        <f t="shared" si="1"/>
        <v>01</v>
      </c>
      <c r="F94" s="109" t="s">
        <v>1856</v>
      </c>
      <c r="G94" s="98">
        <v>3</v>
      </c>
      <c r="H94" s="95" t="s">
        <v>258</v>
      </c>
      <c r="I94" s="98" t="s">
        <v>1245</v>
      </c>
      <c r="J94" s="109" t="s">
        <v>1855</v>
      </c>
      <c r="K94" s="97" t="s">
        <v>1244</v>
      </c>
      <c r="L94" s="98">
        <v>0</v>
      </c>
      <c r="M94" s="112" t="s">
        <v>264</v>
      </c>
    </row>
    <row r="95" spans="1:13" ht="45" customHeight="1">
      <c r="A95" s="61">
        <v>93</v>
      </c>
      <c r="B95" s="90">
        <f>IFERROR(VLOOKUP(C95,学会NO!$A$2:$B$138,2,FALSE),"")</f>
        <v>266</v>
      </c>
      <c r="C95" s="56" t="s">
        <v>1238</v>
      </c>
      <c r="D95" s="98">
        <v>266202</v>
      </c>
      <c r="E95" s="93" t="str">
        <f t="shared" si="1"/>
        <v>02</v>
      </c>
      <c r="F95" s="109" t="s">
        <v>1856</v>
      </c>
      <c r="G95" s="98">
        <v>3</v>
      </c>
      <c r="H95" s="95" t="s">
        <v>258</v>
      </c>
      <c r="I95" s="98" t="s">
        <v>1245</v>
      </c>
      <c r="J95" s="109" t="s">
        <v>1857</v>
      </c>
      <c r="K95" s="97" t="s">
        <v>1244</v>
      </c>
      <c r="L95" s="98">
        <v>0</v>
      </c>
      <c r="M95" s="112" t="s">
        <v>264</v>
      </c>
    </row>
    <row r="96" spans="1:13" ht="45" customHeight="1">
      <c r="A96" s="61">
        <v>94</v>
      </c>
      <c r="B96" s="90">
        <f>IFERROR(VLOOKUP(C96,学会NO!$A$2:$B$138,2,FALSE),"")</f>
        <v>266</v>
      </c>
      <c r="C96" s="56" t="s">
        <v>1238</v>
      </c>
      <c r="D96" s="98">
        <v>266203</v>
      </c>
      <c r="E96" s="93" t="str">
        <f t="shared" si="1"/>
        <v>03</v>
      </c>
      <c r="F96" s="109" t="s">
        <v>1856</v>
      </c>
      <c r="G96" s="98">
        <v>3</v>
      </c>
      <c r="H96" s="95" t="s">
        <v>258</v>
      </c>
      <c r="I96" s="98" t="s">
        <v>1245</v>
      </c>
      <c r="J96" s="109" t="s">
        <v>1858</v>
      </c>
      <c r="K96" s="97" t="s">
        <v>1244</v>
      </c>
      <c r="L96" s="98">
        <v>0</v>
      </c>
      <c r="M96" s="112" t="s">
        <v>264</v>
      </c>
    </row>
    <row r="97" spans="1:13" ht="45" customHeight="1">
      <c r="A97" s="61">
        <v>95</v>
      </c>
      <c r="B97" s="90">
        <f>IFERROR(VLOOKUP(C97,学会NO!$A$2:$B$138,2,FALSE),"")</f>
        <v>266</v>
      </c>
      <c r="C97" s="56" t="s">
        <v>1238</v>
      </c>
      <c r="D97" s="98">
        <v>266204</v>
      </c>
      <c r="E97" s="93" t="str">
        <f t="shared" si="1"/>
        <v>04</v>
      </c>
      <c r="F97" s="109" t="s">
        <v>1856</v>
      </c>
      <c r="G97" s="98">
        <v>3</v>
      </c>
      <c r="H97" s="95" t="s">
        <v>258</v>
      </c>
      <c r="I97" s="98" t="s">
        <v>1245</v>
      </c>
      <c r="J97" s="109" t="s">
        <v>1859</v>
      </c>
      <c r="K97" s="97" t="s">
        <v>1860</v>
      </c>
      <c r="L97" s="98">
        <v>0</v>
      </c>
      <c r="M97" s="112" t="s">
        <v>264</v>
      </c>
    </row>
    <row r="98" spans="1:13" ht="277.89999999999998" customHeight="1">
      <c r="A98" s="61">
        <v>96</v>
      </c>
      <c r="B98" s="90">
        <f>IFERROR(VLOOKUP(C98,学会NO!$A$2:$B$138,2,FALSE),"")</f>
        <v>266</v>
      </c>
      <c r="C98" s="56" t="s">
        <v>1238</v>
      </c>
      <c r="D98" s="98">
        <v>266205</v>
      </c>
      <c r="E98" s="93" t="str">
        <f t="shared" si="1"/>
        <v>05</v>
      </c>
      <c r="F98" s="109" t="s">
        <v>1856</v>
      </c>
      <c r="G98" s="98">
        <v>3</v>
      </c>
      <c r="H98" s="95" t="s">
        <v>258</v>
      </c>
      <c r="I98" s="98" t="s">
        <v>1245</v>
      </c>
      <c r="J98" s="109" t="s">
        <v>1861</v>
      </c>
      <c r="K98" s="97" t="s">
        <v>1246</v>
      </c>
      <c r="L98" s="98">
        <v>0</v>
      </c>
      <c r="M98" s="112" t="s">
        <v>264</v>
      </c>
    </row>
    <row r="99" spans="1:13" ht="45" customHeight="1">
      <c r="A99" s="61">
        <v>97</v>
      </c>
      <c r="B99" s="90">
        <f>IFERROR(VLOOKUP(C99,学会NO!$A$2:$B$138,2,FALSE),"")</f>
        <v>268</v>
      </c>
      <c r="C99" s="56" t="s">
        <v>957</v>
      </c>
      <c r="D99" s="98">
        <v>268201</v>
      </c>
      <c r="E99" s="93" t="str">
        <f t="shared" si="1"/>
        <v>01</v>
      </c>
      <c r="F99" s="109" t="s">
        <v>958</v>
      </c>
      <c r="G99" s="98">
        <v>4</v>
      </c>
      <c r="H99" s="95" t="s">
        <v>410</v>
      </c>
      <c r="I99" s="113" t="s">
        <v>959</v>
      </c>
      <c r="J99" s="109" t="s">
        <v>956</v>
      </c>
      <c r="K99" s="97" t="s">
        <v>940</v>
      </c>
      <c r="L99" s="98" t="s">
        <v>955</v>
      </c>
      <c r="M99" s="147" t="s">
        <v>264</v>
      </c>
    </row>
    <row r="100" spans="1:13" ht="45" customHeight="1">
      <c r="A100" s="61">
        <v>98</v>
      </c>
      <c r="B100" s="90">
        <f>IFERROR(VLOOKUP(C100,学会NO!$A$2:$B$138,2,FALSE),"")</f>
        <v>270</v>
      </c>
      <c r="C100" s="58" t="s">
        <v>466</v>
      </c>
      <c r="D100" s="98">
        <v>270201</v>
      </c>
      <c r="E100" s="93" t="str">
        <f t="shared" si="1"/>
        <v>01</v>
      </c>
      <c r="F100" s="109" t="s">
        <v>468</v>
      </c>
      <c r="G100" s="98">
        <v>1</v>
      </c>
      <c r="H100" s="95" t="s">
        <v>410</v>
      </c>
      <c r="I100" s="98" t="s">
        <v>469</v>
      </c>
      <c r="J100" s="109" t="s">
        <v>467</v>
      </c>
      <c r="K100" s="109" t="s">
        <v>471</v>
      </c>
      <c r="L100" s="98" t="s">
        <v>470</v>
      </c>
      <c r="M100" s="125" t="s">
        <v>190</v>
      </c>
    </row>
    <row r="101" spans="1:13" ht="45" customHeight="1">
      <c r="A101" s="61">
        <v>99</v>
      </c>
      <c r="B101" s="90">
        <f>IFERROR(VLOOKUP(C101,学会NO!$A$2:$B$138,2,FALSE),"")</f>
        <v>270</v>
      </c>
      <c r="C101" s="58" t="s">
        <v>466</v>
      </c>
      <c r="D101" s="98">
        <v>270202</v>
      </c>
      <c r="E101" s="93" t="str">
        <f t="shared" si="1"/>
        <v>02</v>
      </c>
      <c r="F101" s="109" t="s">
        <v>468</v>
      </c>
      <c r="G101" s="98">
        <v>1</v>
      </c>
      <c r="H101" s="95" t="s">
        <v>410</v>
      </c>
      <c r="I101" s="98" t="s">
        <v>469</v>
      </c>
      <c r="J101" s="109" t="s">
        <v>472</v>
      </c>
      <c r="K101" s="97" t="s">
        <v>471</v>
      </c>
      <c r="L101" s="98" t="s">
        <v>470</v>
      </c>
      <c r="M101" s="125" t="s">
        <v>190</v>
      </c>
    </row>
    <row r="102" spans="1:13" ht="45" customHeight="1">
      <c r="A102" s="61">
        <v>100</v>
      </c>
      <c r="B102" s="90">
        <f>IFERROR(VLOOKUP(C102,学会NO!$A$2:$B$138,2,FALSE),"")</f>
        <v>270</v>
      </c>
      <c r="C102" s="58" t="s">
        <v>466</v>
      </c>
      <c r="D102" s="98">
        <v>270203</v>
      </c>
      <c r="E102" s="93" t="str">
        <f t="shared" si="1"/>
        <v>03</v>
      </c>
      <c r="F102" s="109" t="s">
        <v>468</v>
      </c>
      <c r="G102" s="98">
        <v>1</v>
      </c>
      <c r="H102" s="95" t="s">
        <v>410</v>
      </c>
      <c r="I102" s="98" t="s">
        <v>474</v>
      </c>
      <c r="J102" s="109" t="s">
        <v>473</v>
      </c>
      <c r="K102" s="97" t="s">
        <v>475</v>
      </c>
      <c r="L102" s="98" t="s">
        <v>470</v>
      </c>
      <c r="M102" s="125" t="s">
        <v>190</v>
      </c>
    </row>
    <row r="103" spans="1:13" ht="45" customHeight="1">
      <c r="A103" s="61">
        <v>101</v>
      </c>
      <c r="B103" s="90">
        <f>IFERROR(VLOOKUP(C103,学会NO!$A$2:$B$138,2,FALSE),"")</f>
        <v>271</v>
      </c>
      <c r="C103" s="58" t="s">
        <v>506</v>
      </c>
      <c r="D103" s="98">
        <v>271201</v>
      </c>
      <c r="E103" s="93" t="str">
        <f t="shared" si="1"/>
        <v>01</v>
      </c>
      <c r="F103" s="109"/>
      <c r="G103" s="98">
        <v>0</v>
      </c>
      <c r="H103" s="95" t="s">
        <v>507</v>
      </c>
      <c r="I103" s="98">
        <v>2</v>
      </c>
      <c r="J103" s="109" t="s">
        <v>505</v>
      </c>
      <c r="K103" s="97" t="s">
        <v>508</v>
      </c>
      <c r="L103" s="98" t="s">
        <v>509</v>
      </c>
      <c r="M103" s="112" t="s">
        <v>190</v>
      </c>
    </row>
    <row r="104" spans="1:13" ht="45" customHeight="1">
      <c r="A104" s="61">
        <v>102</v>
      </c>
      <c r="B104" s="90">
        <f>IFERROR(VLOOKUP(C104,学会NO!$A$2:$B$138,2,FALSE),"")</f>
        <v>271</v>
      </c>
      <c r="C104" s="58" t="s">
        <v>506</v>
      </c>
      <c r="D104" s="98">
        <v>271202</v>
      </c>
      <c r="E104" s="93" t="str">
        <f t="shared" si="1"/>
        <v>02</v>
      </c>
      <c r="F104" s="109"/>
      <c r="G104" s="98">
        <v>0</v>
      </c>
      <c r="H104" s="95" t="s">
        <v>507</v>
      </c>
      <c r="I104" s="98">
        <v>2</v>
      </c>
      <c r="J104" s="109" t="s">
        <v>510</v>
      </c>
      <c r="K104" s="97" t="s">
        <v>508</v>
      </c>
      <c r="L104" s="98" t="s">
        <v>509</v>
      </c>
      <c r="M104" s="112" t="s">
        <v>190</v>
      </c>
    </row>
    <row r="105" spans="1:13" ht="106.9" customHeight="1">
      <c r="A105" s="61">
        <v>103</v>
      </c>
      <c r="B105" s="90">
        <f>IFERROR(VLOOKUP(C105,学会NO!$A$2:$B$138,2,FALSE),"")</f>
        <v>276</v>
      </c>
      <c r="C105" s="158" t="s">
        <v>1682</v>
      </c>
      <c r="D105" s="98">
        <v>276201</v>
      </c>
      <c r="E105" s="98" t="str">
        <f t="shared" si="1"/>
        <v>01</v>
      </c>
      <c r="F105" s="109"/>
      <c r="G105" s="98">
        <v>0</v>
      </c>
      <c r="H105" s="95" t="s">
        <v>348</v>
      </c>
      <c r="I105" s="109" t="s">
        <v>1683</v>
      </c>
      <c r="J105" s="109" t="s">
        <v>1681</v>
      </c>
      <c r="K105" s="97" t="s">
        <v>1645</v>
      </c>
      <c r="L105" s="98">
        <v>0</v>
      </c>
      <c r="M105" s="155" t="s">
        <v>264</v>
      </c>
    </row>
    <row r="106" spans="1:13" ht="172.9" customHeight="1">
      <c r="A106" s="61">
        <v>104</v>
      </c>
      <c r="B106" s="90">
        <f>IFERROR(VLOOKUP(C106,学会NO!$A$2:$B$138,2,FALSE),"")</f>
        <v>276</v>
      </c>
      <c r="C106" s="158" t="s">
        <v>1682</v>
      </c>
      <c r="D106" s="98">
        <v>276202</v>
      </c>
      <c r="E106" s="98" t="str">
        <f t="shared" si="1"/>
        <v>02</v>
      </c>
      <c r="F106" s="109"/>
      <c r="G106" s="98">
        <v>0</v>
      </c>
      <c r="H106" s="95" t="s">
        <v>173</v>
      </c>
      <c r="I106" s="109">
        <v>412</v>
      </c>
      <c r="J106" s="109" t="s">
        <v>1684</v>
      </c>
      <c r="K106" s="97" t="s">
        <v>1650</v>
      </c>
      <c r="L106" s="98">
        <v>0</v>
      </c>
      <c r="M106" s="112" t="s">
        <v>264</v>
      </c>
    </row>
    <row r="107" spans="1:13" ht="109.15" customHeight="1">
      <c r="A107" s="61">
        <v>105</v>
      </c>
      <c r="B107" s="90">
        <f>IFERROR(VLOOKUP(C107,学会NO!$A$2:$B$138,2,FALSE),"")</f>
        <v>276</v>
      </c>
      <c r="C107" s="158" t="s">
        <v>1682</v>
      </c>
      <c r="D107" s="98">
        <v>276203</v>
      </c>
      <c r="E107" s="98" t="str">
        <f t="shared" si="1"/>
        <v>03</v>
      </c>
      <c r="F107" s="109" t="s">
        <v>1686</v>
      </c>
      <c r="G107" s="98">
        <v>1</v>
      </c>
      <c r="H107" s="95" t="s">
        <v>348</v>
      </c>
      <c r="I107" s="109">
        <v>39</v>
      </c>
      <c r="J107" s="109" t="s">
        <v>1685</v>
      </c>
      <c r="K107" s="97" t="s">
        <v>1645</v>
      </c>
      <c r="L107" s="98">
        <v>0</v>
      </c>
      <c r="M107" s="112" t="s">
        <v>264</v>
      </c>
    </row>
    <row r="108" spans="1:13" ht="90" customHeight="1">
      <c r="A108" s="61">
        <v>106</v>
      </c>
      <c r="B108" s="90">
        <f>IFERROR(VLOOKUP(C108,学会NO!$A$2:$B$138,2,FALSE),"")</f>
        <v>278</v>
      </c>
      <c r="C108" s="56" t="s">
        <v>926</v>
      </c>
      <c r="D108" s="98">
        <v>278201</v>
      </c>
      <c r="E108" s="93" t="str">
        <f t="shared" si="1"/>
        <v>01</v>
      </c>
      <c r="F108" s="109" t="s">
        <v>934</v>
      </c>
      <c r="G108" s="98">
        <v>8</v>
      </c>
      <c r="H108" s="95" t="s">
        <v>173</v>
      </c>
      <c r="I108" s="113" t="s">
        <v>939</v>
      </c>
      <c r="J108" s="109" t="s">
        <v>938</v>
      </c>
      <c r="K108" s="97" t="s">
        <v>940</v>
      </c>
      <c r="L108" s="98" t="s">
        <v>937</v>
      </c>
      <c r="M108" s="121" t="s">
        <v>190</v>
      </c>
    </row>
    <row r="109" spans="1:13" ht="104.45" customHeight="1">
      <c r="A109" s="61">
        <v>107</v>
      </c>
      <c r="B109" s="90">
        <f>IFERROR(VLOOKUP(C109,学会NO!$A$2:$B$138,2,FALSE),"")</f>
        <v>278</v>
      </c>
      <c r="C109" s="56" t="s">
        <v>926</v>
      </c>
      <c r="D109" s="98">
        <v>278202</v>
      </c>
      <c r="E109" s="93" t="str">
        <f t="shared" si="1"/>
        <v>02</v>
      </c>
      <c r="F109" s="109" t="s">
        <v>1793</v>
      </c>
      <c r="G109" s="98">
        <v>26</v>
      </c>
      <c r="H109" s="95" t="s">
        <v>173</v>
      </c>
      <c r="I109" s="113" t="s">
        <v>942</v>
      </c>
      <c r="J109" s="109" t="s">
        <v>941</v>
      </c>
      <c r="K109" s="97" t="s">
        <v>940</v>
      </c>
      <c r="L109" s="113" t="s">
        <v>1792</v>
      </c>
      <c r="M109" s="121" t="s">
        <v>264</v>
      </c>
    </row>
    <row r="110" spans="1:13" ht="94.15" customHeight="1">
      <c r="A110" s="61">
        <v>108</v>
      </c>
      <c r="B110" s="90">
        <f>IFERROR(VLOOKUP(C110,学会NO!$A$2:$B$138,2,FALSE),"")</f>
        <v>278</v>
      </c>
      <c r="C110" s="56" t="s">
        <v>926</v>
      </c>
      <c r="D110" s="98">
        <v>278203</v>
      </c>
      <c r="E110" s="93" t="str">
        <f t="shared" si="1"/>
        <v>03</v>
      </c>
      <c r="F110" s="109" t="s">
        <v>934</v>
      </c>
      <c r="G110" s="98">
        <v>8</v>
      </c>
      <c r="H110" s="95" t="s">
        <v>173</v>
      </c>
      <c r="I110" s="113" t="s">
        <v>942</v>
      </c>
      <c r="J110" s="109" t="s">
        <v>943</v>
      </c>
      <c r="K110" s="97" t="s">
        <v>940</v>
      </c>
      <c r="L110" s="98">
        <v>0</v>
      </c>
      <c r="M110" s="112" t="s">
        <v>264</v>
      </c>
    </row>
    <row r="111" spans="1:13" ht="115.9" customHeight="1">
      <c r="A111" s="61">
        <v>109</v>
      </c>
      <c r="B111" s="90">
        <f>IFERROR(VLOOKUP(C111,学会NO!$A$2:$B$138,2,FALSE),"")</f>
        <v>278</v>
      </c>
      <c r="C111" s="56" t="s">
        <v>926</v>
      </c>
      <c r="D111" s="98">
        <v>278204</v>
      </c>
      <c r="E111" s="93" t="str">
        <f t="shared" si="1"/>
        <v>04</v>
      </c>
      <c r="F111" s="109" t="s">
        <v>945</v>
      </c>
      <c r="G111" s="98">
        <v>6</v>
      </c>
      <c r="H111" s="95" t="s">
        <v>208</v>
      </c>
      <c r="I111" s="113" t="s">
        <v>946</v>
      </c>
      <c r="J111" s="109" t="s">
        <v>944</v>
      </c>
      <c r="K111" s="97" t="s">
        <v>940</v>
      </c>
      <c r="L111" s="98" t="s">
        <v>937</v>
      </c>
      <c r="M111" s="112" t="s">
        <v>264</v>
      </c>
    </row>
    <row r="112" spans="1:13" ht="45" customHeight="1">
      <c r="A112" s="61">
        <v>110</v>
      </c>
      <c r="B112" s="90">
        <f>IFERROR(VLOOKUP(C112,学会NO!$A$2:$B$138,2,FALSE),"")</f>
        <v>278</v>
      </c>
      <c r="C112" s="56" t="s">
        <v>926</v>
      </c>
      <c r="D112" s="98">
        <v>278205</v>
      </c>
      <c r="E112" s="93" t="str">
        <f t="shared" si="1"/>
        <v>05</v>
      </c>
      <c r="F112" s="109" t="s">
        <v>949</v>
      </c>
      <c r="G112" s="98">
        <v>6</v>
      </c>
      <c r="H112" s="95" t="s">
        <v>173</v>
      </c>
      <c r="I112" s="113" t="s">
        <v>950</v>
      </c>
      <c r="J112" s="109" t="s">
        <v>948</v>
      </c>
      <c r="K112" s="97" t="s">
        <v>940</v>
      </c>
      <c r="L112" s="98" t="s">
        <v>947</v>
      </c>
      <c r="M112" s="112" t="s">
        <v>264</v>
      </c>
    </row>
    <row r="113" spans="1:13" ht="45" customHeight="1">
      <c r="A113" s="61">
        <v>111</v>
      </c>
      <c r="B113" s="90">
        <f>IFERROR(VLOOKUP(C113,学会NO!$A$2:$B$138,2,FALSE),"")</f>
        <v>278</v>
      </c>
      <c r="C113" s="56" t="s">
        <v>926</v>
      </c>
      <c r="D113" s="98">
        <v>278206</v>
      </c>
      <c r="E113" s="93" t="str">
        <f t="shared" si="1"/>
        <v>06</v>
      </c>
      <c r="F113" s="109" t="s">
        <v>952</v>
      </c>
      <c r="G113" s="98">
        <v>7</v>
      </c>
      <c r="H113" s="95" t="s">
        <v>284</v>
      </c>
      <c r="I113" s="113">
        <v>888</v>
      </c>
      <c r="J113" s="109" t="s">
        <v>951</v>
      </c>
      <c r="K113" s="97" t="s">
        <v>940</v>
      </c>
      <c r="L113" s="98" t="s">
        <v>937</v>
      </c>
      <c r="M113" s="112" t="s">
        <v>264</v>
      </c>
    </row>
    <row r="114" spans="1:13" ht="45" customHeight="1">
      <c r="A114" s="61">
        <v>112</v>
      </c>
      <c r="B114" s="90">
        <f>IFERROR(VLOOKUP(C114,学会NO!$A$2:$B$138,2,FALSE),"")</f>
        <v>278</v>
      </c>
      <c r="C114" s="56" t="s">
        <v>926</v>
      </c>
      <c r="D114" s="98">
        <v>278207</v>
      </c>
      <c r="E114" s="93" t="str">
        <f t="shared" si="1"/>
        <v>07</v>
      </c>
      <c r="F114" s="109" t="s">
        <v>934</v>
      </c>
      <c r="G114" s="98">
        <v>8</v>
      </c>
      <c r="H114" s="95" t="s">
        <v>173</v>
      </c>
      <c r="I114" s="113" t="s">
        <v>954</v>
      </c>
      <c r="J114" s="109" t="s">
        <v>953</v>
      </c>
      <c r="K114" s="97" t="s">
        <v>940</v>
      </c>
      <c r="L114" s="98" t="s">
        <v>937</v>
      </c>
      <c r="M114" s="112" t="s">
        <v>190</v>
      </c>
    </row>
    <row r="115" spans="1:13" ht="45" customHeight="1">
      <c r="A115" s="61">
        <v>113</v>
      </c>
      <c r="B115" s="90">
        <f>IFERROR(VLOOKUP(C115,学会NO!$A$2:$B$138,2,FALSE),"")</f>
        <v>280</v>
      </c>
      <c r="C115" s="56" t="s">
        <v>777</v>
      </c>
      <c r="D115" s="98">
        <v>280201</v>
      </c>
      <c r="E115" s="93" t="str">
        <f t="shared" si="1"/>
        <v>01</v>
      </c>
      <c r="F115" s="109" t="s">
        <v>781</v>
      </c>
      <c r="G115" s="98">
        <v>4</v>
      </c>
      <c r="H115" s="95" t="s">
        <v>410</v>
      </c>
      <c r="I115" s="113" t="s">
        <v>782</v>
      </c>
      <c r="J115" s="109" t="s">
        <v>780</v>
      </c>
      <c r="K115" s="97" t="s">
        <v>736</v>
      </c>
      <c r="L115" s="98" t="s">
        <v>760</v>
      </c>
      <c r="M115" s="112" t="s">
        <v>264</v>
      </c>
    </row>
    <row r="116" spans="1:13" ht="45" customHeight="1">
      <c r="A116" s="61">
        <v>114</v>
      </c>
      <c r="B116" s="90">
        <f>IFERROR(VLOOKUP(C116,学会NO!$A$2:$B$138,2,FALSE),"")</f>
        <v>280</v>
      </c>
      <c r="C116" s="56" t="s">
        <v>777</v>
      </c>
      <c r="D116" s="98">
        <v>280202</v>
      </c>
      <c r="E116" s="93" t="str">
        <f t="shared" si="1"/>
        <v>02</v>
      </c>
      <c r="F116" s="109" t="s">
        <v>1764</v>
      </c>
      <c r="G116" s="98">
        <v>3</v>
      </c>
      <c r="H116" s="95" t="s">
        <v>173</v>
      </c>
      <c r="I116" s="113" t="s">
        <v>1765</v>
      </c>
      <c r="J116" s="109" t="s">
        <v>783</v>
      </c>
      <c r="K116" s="109" t="s">
        <v>784</v>
      </c>
      <c r="L116" s="98" t="s">
        <v>760</v>
      </c>
      <c r="M116" s="112" t="s">
        <v>264</v>
      </c>
    </row>
    <row r="117" spans="1:13" ht="45" customHeight="1">
      <c r="A117" s="61">
        <v>115</v>
      </c>
      <c r="B117" s="90">
        <f>IFERROR(VLOOKUP(C117,学会NO!$A$2:$B$138,2,FALSE),"")</f>
        <v>281</v>
      </c>
      <c r="C117" s="56" t="s">
        <v>758</v>
      </c>
      <c r="D117" s="98">
        <v>281201</v>
      </c>
      <c r="E117" s="93" t="str">
        <f t="shared" si="1"/>
        <v>01</v>
      </c>
      <c r="F117" s="109" t="s">
        <v>757</v>
      </c>
      <c r="G117" s="98">
        <v>3</v>
      </c>
      <c r="H117" s="95" t="s">
        <v>410</v>
      </c>
      <c r="I117" s="113" t="s">
        <v>759</v>
      </c>
      <c r="J117" s="109" t="s">
        <v>756</v>
      </c>
      <c r="K117" s="97" t="s">
        <v>736</v>
      </c>
      <c r="L117" s="98" t="s">
        <v>760</v>
      </c>
      <c r="M117" s="152" t="s">
        <v>264</v>
      </c>
    </row>
    <row r="118" spans="1:13" ht="45" customHeight="1">
      <c r="A118" s="61">
        <v>116</v>
      </c>
      <c r="B118" s="90">
        <f>IFERROR(VLOOKUP(C118,学会NO!$A$2:$B$138,2,FALSE),"")</f>
        <v>281</v>
      </c>
      <c r="C118" s="56" t="s">
        <v>758</v>
      </c>
      <c r="D118" s="98">
        <v>281202</v>
      </c>
      <c r="E118" s="93" t="str">
        <f t="shared" si="1"/>
        <v>02</v>
      </c>
      <c r="F118" s="109" t="s">
        <v>763</v>
      </c>
      <c r="G118" s="98">
        <v>2</v>
      </c>
      <c r="H118" s="95" t="s">
        <v>288</v>
      </c>
      <c r="I118" s="113" t="s">
        <v>764</v>
      </c>
      <c r="J118" s="109" t="s">
        <v>761</v>
      </c>
      <c r="K118" s="97" t="s">
        <v>736</v>
      </c>
      <c r="L118" s="98" t="s">
        <v>760</v>
      </c>
      <c r="M118" s="112" t="s">
        <v>190</v>
      </c>
    </row>
    <row r="119" spans="1:13" ht="45" customHeight="1">
      <c r="A119" s="61">
        <v>117</v>
      </c>
      <c r="B119" s="90">
        <f>IFERROR(VLOOKUP(C119,学会NO!$A$2:$B$138,2,FALSE),"")</f>
        <v>281</v>
      </c>
      <c r="C119" s="56" t="s">
        <v>758</v>
      </c>
      <c r="D119" s="98">
        <v>281203</v>
      </c>
      <c r="E119" s="93" t="str">
        <f t="shared" si="1"/>
        <v>03</v>
      </c>
      <c r="F119" s="109" t="s">
        <v>763</v>
      </c>
      <c r="G119" s="98">
        <v>2</v>
      </c>
      <c r="H119" s="95" t="s">
        <v>288</v>
      </c>
      <c r="I119" s="113" t="s">
        <v>764</v>
      </c>
      <c r="J119" s="109" t="s">
        <v>765</v>
      </c>
      <c r="K119" s="97" t="s">
        <v>736</v>
      </c>
      <c r="L119" s="98" t="s">
        <v>760</v>
      </c>
      <c r="M119" s="112" t="s">
        <v>190</v>
      </c>
    </row>
    <row r="120" spans="1:13" ht="45" customHeight="1">
      <c r="A120" s="61">
        <v>118</v>
      </c>
      <c r="B120" s="90">
        <f>IFERROR(VLOOKUP(C120,学会NO!$A$2:$B$138,2,FALSE),"")</f>
        <v>281</v>
      </c>
      <c r="C120" s="56" t="s">
        <v>758</v>
      </c>
      <c r="D120" s="98">
        <v>281204</v>
      </c>
      <c r="E120" s="93" t="str">
        <f t="shared" si="1"/>
        <v>04</v>
      </c>
      <c r="F120" s="109" t="s">
        <v>763</v>
      </c>
      <c r="G120" s="98">
        <v>2</v>
      </c>
      <c r="H120" s="95" t="s">
        <v>324</v>
      </c>
      <c r="I120" s="113">
        <v>101</v>
      </c>
      <c r="J120" s="109" t="s">
        <v>767</v>
      </c>
      <c r="K120" s="97" t="s">
        <v>736</v>
      </c>
      <c r="L120" s="113" t="s">
        <v>766</v>
      </c>
      <c r="M120" s="112" t="s">
        <v>190</v>
      </c>
    </row>
    <row r="121" spans="1:13" ht="45" customHeight="1">
      <c r="A121" s="61">
        <v>119</v>
      </c>
      <c r="B121" s="90">
        <f>IFERROR(VLOOKUP(C121,学会NO!$A$2:$B$138,2,FALSE),"")</f>
        <v>281</v>
      </c>
      <c r="C121" s="56" t="s">
        <v>758</v>
      </c>
      <c r="D121" s="98">
        <v>281205</v>
      </c>
      <c r="E121" s="93" t="str">
        <f t="shared" si="1"/>
        <v>05</v>
      </c>
      <c r="F121" s="109" t="s">
        <v>762</v>
      </c>
      <c r="G121" s="98">
        <v>2</v>
      </c>
      <c r="H121" s="95" t="s">
        <v>324</v>
      </c>
      <c r="I121" s="113">
        <v>103</v>
      </c>
      <c r="J121" s="109" t="s">
        <v>768</v>
      </c>
      <c r="K121" s="97" t="s">
        <v>736</v>
      </c>
      <c r="L121" s="98" t="s">
        <v>760</v>
      </c>
      <c r="M121" s="112" t="s">
        <v>190</v>
      </c>
    </row>
    <row r="122" spans="1:13" ht="45" customHeight="1">
      <c r="A122" s="61">
        <v>120</v>
      </c>
      <c r="B122" s="90">
        <f>IFERROR(VLOOKUP(C122,学会NO!$A$2:$B$138,2,FALSE),"")</f>
        <v>284</v>
      </c>
      <c r="C122" s="56" t="s">
        <v>1275</v>
      </c>
      <c r="D122" s="98">
        <v>284201</v>
      </c>
      <c r="E122" s="93" t="str">
        <f t="shared" si="1"/>
        <v>01</v>
      </c>
      <c r="F122" s="109"/>
      <c r="G122" s="98">
        <v>0</v>
      </c>
      <c r="H122" s="95" t="s">
        <v>410</v>
      </c>
      <c r="I122" s="98">
        <v>2</v>
      </c>
      <c r="J122" s="109" t="s">
        <v>1278</v>
      </c>
      <c r="K122" s="97" t="s">
        <v>1279</v>
      </c>
      <c r="L122" s="98">
        <v>0</v>
      </c>
      <c r="M122" s="121" t="s">
        <v>190</v>
      </c>
    </row>
    <row r="123" spans="1:13" ht="45" customHeight="1">
      <c r="A123" s="61">
        <v>121</v>
      </c>
      <c r="B123" s="90">
        <f>IFERROR(VLOOKUP(C123,学会NO!$A$2:$B$138,2,FALSE),"")</f>
        <v>284</v>
      </c>
      <c r="C123" s="56" t="s">
        <v>1275</v>
      </c>
      <c r="D123" s="98">
        <v>284202</v>
      </c>
      <c r="E123" s="93" t="str">
        <f t="shared" si="1"/>
        <v>02</v>
      </c>
      <c r="F123" s="109"/>
      <c r="G123" s="98">
        <v>0</v>
      </c>
      <c r="H123" s="95" t="s">
        <v>410</v>
      </c>
      <c r="I123" s="98" t="s">
        <v>1281</v>
      </c>
      <c r="J123" s="109" t="s">
        <v>1280</v>
      </c>
      <c r="K123" s="97" t="s">
        <v>1258</v>
      </c>
      <c r="L123" s="98">
        <v>0</v>
      </c>
      <c r="M123" s="121" t="s">
        <v>264</v>
      </c>
    </row>
    <row r="124" spans="1:13" ht="45" customHeight="1">
      <c r="A124" s="61">
        <v>122</v>
      </c>
      <c r="B124" s="90">
        <f>IFERROR(VLOOKUP(C124,学会NO!$A$2:$B$138,2,FALSE),"")</f>
        <v>284</v>
      </c>
      <c r="C124" s="56" t="s">
        <v>1275</v>
      </c>
      <c r="D124" s="98">
        <v>284203</v>
      </c>
      <c r="E124" s="93" t="str">
        <f t="shared" si="1"/>
        <v>03</v>
      </c>
      <c r="F124" s="109"/>
      <c r="G124" s="98">
        <v>0</v>
      </c>
      <c r="H124" s="95" t="s">
        <v>410</v>
      </c>
      <c r="I124" s="113" t="s">
        <v>1283</v>
      </c>
      <c r="J124" s="109" t="s">
        <v>1282</v>
      </c>
      <c r="K124" s="97" t="s">
        <v>1258</v>
      </c>
      <c r="L124" s="98">
        <v>0</v>
      </c>
      <c r="M124" s="121" t="s">
        <v>264</v>
      </c>
    </row>
    <row r="125" spans="1:13" ht="45" customHeight="1">
      <c r="A125" s="61">
        <v>123</v>
      </c>
      <c r="B125" s="90">
        <f>IFERROR(VLOOKUP(C125,学会NO!$A$2:$B$138,2,FALSE),"")</f>
        <v>284</v>
      </c>
      <c r="C125" s="56" t="s">
        <v>1275</v>
      </c>
      <c r="D125" s="98">
        <v>284204</v>
      </c>
      <c r="E125" s="93" t="str">
        <f t="shared" si="1"/>
        <v>04</v>
      </c>
      <c r="F125" s="109"/>
      <c r="G125" s="98">
        <v>0</v>
      </c>
      <c r="H125" s="95" t="s">
        <v>410</v>
      </c>
      <c r="I125" s="98">
        <v>1</v>
      </c>
      <c r="J125" s="109" t="s">
        <v>1284</v>
      </c>
      <c r="K125" s="97" t="s">
        <v>1279</v>
      </c>
      <c r="L125" s="98">
        <v>0</v>
      </c>
      <c r="M125" s="121" t="s">
        <v>264</v>
      </c>
    </row>
    <row r="126" spans="1:13" ht="45" customHeight="1">
      <c r="A126" s="61">
        <v>124</v>
      </c>
      <c r="B126" s="90">
        <f>IFERROR(VLOOKUP(C126,学会NO!$A$2:$B$138,2,FALSE),"")</f>
        <v>284</v>
      </c>
      <c r="C126" s="56" t="s">
        <v>1275</v>
      </c>
      <c r="D126" s="98">
        <v>284205</v>
      </c>
      <c r="E126" s="93" t="str">
        <f t="shared" si="1"/>
        <v>05</v>
      </c>
      <c r="F126" s="109"/>
      <c r="G126" s="98">
        <v>0</v>
      </c>
      <c r="H126" s="95" t="s">
        <v>410</v>
      </c>
      <c r="I126" s="98">
        <v>15</v>
      </c>
      <c r="J126" s="109" t="s">
        <v>1285</v>
      </c>
      <c r="K126" s="97" t="s">
        <v>1279</v>
      </c>
      <c r="L126" s="98">
        <v>0</v>
      </c>
      <c r="M126" s="121" t="s">
        <v>190</v>
      </c>
    </row>
    <row r="127" spans="1:13" ht="45" customHeight="1">
      <c r="A127" s="61">
        <v>125</v>
      </c>
      <c r="B127" s="90">
        <f>IFERROR(VLOOKUP(C127,学会NO!$A$2:$B$138,2,FALSE),"")</f>
        <v>284</v>
      </c>
      <c r="C127" s="56" t="s">
        <v>1275</v>
      </c>
      <c r="D127" s="98">
        <v>284206</v>
      </c>
      <c r="E127" s="93" t="str">
        <f t="shared" si="1"/>
        <v>06</v>
      </c>
      <c r="F127" s="109"/>
      <c r="G127" s="98">
        <v>0</v>
      </c>
      <c r="H127" s="95" t="s">
        <v>410</v>
      </c>
      <c r="I127" s="98" t="s">
        <v>1287</v>
      </c>
      <c r="J127" s="109" t="s">
        <v>1286</v>
      </c>
      <c r="K127" s="97" t="s">
        <v>1268</v>
      </c>
      <c r="L127" s="98">
        <v>0</v>
      </c>
      <c r="M127" s="121" t="s">
        <v>264</v>
      </c>
    </row>
    <row r="128" spans="1:13" ht="45" customHeight="1">
      <c r="A128" s="61">
        <v>126</v>
      </c>
      <c r="B128" s="90">
        <f>IFERROR(VLOOKUP(C128,学会NO!$A$2:$B$138,2,FALSE),"")</f>
        <v>284</v>
      </c>
      <c r="C128" s="56" t="s">
        <v>1275</v>
      </c>
      <c r="D128" s="98">
        <v>284207</v>
      </c>
      <c r="E128" s="93" t="str">
        <f t="shared" si="1"/>
        <v>07</v>
      </c>
      <c r="F128" s="109"/>
      <c r="G128" s="98">
        <v>0</v>
      </c>
      <c r="H128" s="95" t="s">
        <v>410</v>
      </c>
      <c r="I128" s="98">
        <v>14</v>
      </c>
      <c r="J128" s="109" t="s">
        <v>1288</v>
      </c>
      <c r="K128" s="109" t="s">
        <v>1289</v>
      </c>
      <c r="L128" s="98">
        <v>0</v>
      </c>
      <c r="M128" s="121" t="s">
        <v>264</v>
      </c>
    </row>
    <row r="129" spans="1:13" ht="45" customHeight="1">
      <c r="A129" s="61">
        <v>127</v>
      </c>
      <c r="B129" s="90">
        <f>IFERROR(VLOOKUP(C129,学会NO!$A$2:$B$138,2,FALSE),"")</f>
        <v>284</v>
      </c>
      <c r="C129" s="56" t="s">
        <v>1275</v>
      </c>
      <c r="D129" s="98">
        <v>284208</v>
      </c>
      <c r="E129" s="93" t="str">
        <f t="shared" si="1"/>
        <v>08</v>
      </c>
      <c r="F129" s="109"/>
      <c r="G129" s="98">
        <v>0</v>
      </c>
      <c r="H129" s="95" t="s">
        <v>410</v>
      </c>
      <c r="I129" s="98" t="s">
        <v>1291</v>
      </c>
      <c r="J129" s="109" t="s">
        <v>1290</v>
      </c>
      <c r="K129" s="97" t="s">
        <v>1273</v>
      </c>
      <c r="L129" s="98">
        <v>0</v>
      </c>
      <c r="M129" s="121" t="s">
        <v>264</v>
      </c>
    </row>
    <row r="130" spans="1:13" ht="45" customHeight="1">
      <c r="A130" s="61">
        <v>128</v>
      </c>
      <c r="B130" s="90">
        <f>IFERROR(VLOOKUP(C130,学会NO!$A$2:$B$138,2,FALSE),"")</f>
        <v>284</v>
      </c>
      <c r="C130" s="56" t="s">
        <v>1275</v>
      </c>
      <c r="D130" s="98">
        <v>284209</v>
      </c>
      <c r="E130" s="93" t="str">
        <f t="shared" si="1"/>
        <v>09</v>
      </c>
      <c r="F130" s="109"/>
      <c r="G130" s="98">
        <v>0</v>
      </c>
      <c r="H130" s="95" t="s">
        <v>410</v>
      </c>
      <c r="I130" s="98" t="s">
        <v>1293</v>
      </c>
      <c r="J130" s="109" t="s">
        <v>1292</v>
      </c>
      <c r="K130" s="97" t="s">
        <v>1268</v>
      </c>
      <c r="L130" s="98" t="s">
        <v>1269</v>
      </c>
      <c r="M130" s="121" t="s">
        <v>264</v>
      </c>
    </row>
    <row r="131" spans="1:13" ht="45" customHeight="1">
      <c r="A131" s="61">
        <v>129</v>
      </c>
      <c r="B131" s="90">
        <f>IFERROR(VLOOKUP(C131,学会NO!$A$2:$B$138,2,FALSE),"")</f>
        <v>284</v>
      </c>
      <c r="C131" s="56" t="s">
        <v>1275</v>
      </c>
      <c r="D131" s="98">
        <v>284210</v>
      </c>
      <c r="E131" s="93" t="str">
        <f t="shared" ref="E131:E194" si="2">RIGHT(D131,2)</f>
        <v>10</v>
      </c>
      <c r="F131" s="109"/>
      <c r="G131" s="98">
        <v>0</v>
      </c>
      <c r="H131" s="95" t="s">
        <v>410</v>
      </c>
      <c r="I131" s="98">
        <v>12</v>
      </c>
      <c r="J131" s="109" t="s">
        <v>1294</v>
      </c>
      <c r="K131" s="97" t="s">
        <v>1273</v>
      </c>
      <c r="L131" s="98">
        <v>0</v>
      </c>
      <c r="M131" s="121" t="s">
        <v>264</v>
      </c>
    </row>
    <row r="132" spans="1:13" ht="45" customHeight="1">
      <c r="A132" s="61">
        <v>130</v>
      </c>
      <c r="B132" s="90">
        <f>IFERROR(VLOOKUP(C132,学会NO!$A$2:$B$138,2,FALSE),"")</f>
        <v>284</v>
      </c>
      <c r="C132" s="56" t="s">
        <v>1275</v>
      </c>
      <c r="D132" s="98">
        <v>284211</v>
      </c>
      <c r="E132" s="93" t="str">
        <f t="shared" si="2"/>
        <v>11</v>
      </c>
      <c r="F132" s="109"/>
      <c r="G132" s="98">
        <v>0</v>
      </c>
      <c r="H132" s="95" t="s">
        <v>288</v>
      </c>
      <c r="I132" s="98" t="s">
        <v>1829</v>
      </c>
      <c r="J132" s="109" t="s">
        <v>1295</v>
      </c>
      <c r="K132" s="109" t="s">
        <v>1296</v>
      </c>
      <c r="L132" s="98">
        <v>0</v>
      </c>
      <c r="M132" s="121" t="s">
        <v>264</v>
      </c>
    </row>
    <row r="133" spans="1:13" ht="45" customHeight="1">
      <c r="A133" s="61">
        <v>131</v>
      </c>
      <c r="B133" s="90">
        <f>IFERROR(VLOOKUP(C133,学会NO!$A$2:$B$138,2,FALSE),"")</f>
        <v>284</v>
      </c>
      <c r="C133" s="56" t="s">
        <v>1275</v>
      </c>
      <c r="D133" s="98">
        <v>284212</v>
      </c>
      <c r="E133" s="93" t="str">
        <f t="shared" si="2"/>
        <v>12</v>
      </c>
      <c r="F133" s="109"/>
      <c r="G133" s="98">
        <v>0</v>
      </c>
      <c r="H133" s="95" t="s">
        <v>410</v>
      </c>
      <c r="I133" s="142" t="s">
        <v>1780</v>
      </c>
      <c r="J133" s="109" t="s">
        <v>1297</v>
      </c>
      <c r="K133" s="97" t="s">
        <v>1268</v>
      </c>
      <c r="L133" s="98" t="s">
        <v>1779</v>
      </c>
      <c r="M133" s="121" t="s">
        <v>264</v>
      </c>
    </row>
    <row r="134" spans="1:13" ht="45" customHeight="1">
      <c r="A134" s="61">
        <v>132</v>
      </c>
      <c r="B134" s="90">
        <f>IFERROR(VLOOKUP(C134,学会NO!$A$2:$B$138,2,FALSE),"")</f>
        <v>285</v>
      </c>
      <c r="C134" s="161" t="s">
        <v>1566</v>
      </c>
      <c r="D134" s="98">
        <v>285201</v>
      </c>
      <c r="E134" s="98" t="str">
        <f t="shared" si="2"/>
        <v>01</v>
      </c>
      <c r="F134" s="97" t="s">
        <v>1574</v>
      </c>
      <c r="G134" s="98">
        <v>1</v>
      </c>
      <c r="H134" s="95" t="s">
        <v>288</v>
      </c>
      <c r="I134" s="97" t="s">
        <v>1788</v>
      </c>
      <c r="J134" s="109" t="s">
        <v>1787</v>
      </c>
      <c r="K134" s="97" t="s">
        <v>1789</v>
      </c>
      <c r="L134" s="98" t="s">
        <v>1573</v>
      </c>
      <c r="M134" s="112" t="s">
        <v>264</v>
      </c>
    </row>
    <row r="135" spans="1:13" ht="45" customHeight="1">
      <c r="A135" s="61">
        <v>133</v>
      </c>
      <c r="B135" s="90">
        <f>IFERROR(VLOOKUP(C135,学会NO!$A$2:$B$138,2,FALSE),"")</f>
        <v>285</v>
      </c>
      <c r="C135" s="161" t="s">
        <v>1566</v>
      </c>
      <c r="D135" s="98">
        <v>285202</v>
      </c>
      <c r="E135" s="98" t="str">
        <f t="shared" si="2"/>
        <v>02</v>
      </c>
      <c r="F135" s="97" t="s">
        <v>1576</v>
      </c>
      <c r="G135" s="98">
        <v>1</v>
      </c>
      <c r="H135" s="95" t="s">
        <v>410</v>
      </c>
      <c r="I135" s="97" t="s">
        <v>1577</v>
      </c>
      <c r="J135" s="109" t="s">
        <v>1575</v>
      </c>
      <c r="K135" s="97" t="s">
        <v>1578</v>
      </c>
      <c r="L135" s="98" t="s">
        <v>1545</v>
      </c>
      <c r="M135" s="112" t="s">
        <v>190</v>
      </c>
    </row>
    <row r="136" spans="1:13" ht="45" customHeight="1">
      <c r="A136" s="61">
        <v>134</v>
      </c>
      <c r="B136" s="90">
        <f>IFERROR(VLOOKUP(C136,学会NO!$A$2:$B$138,2,FALSE),"")</f>
        <v>285</v>
      </c>
      <c r="C136" s="161" t="s">
        <v>1566</v>
      </c>
      <c r="D136" s="98">
        <v>285203</v>
      </c>
      <c r="E136" s="98" t="str">
        <f t="shared" si="2"/>
        <v>03</v>
      </c>
      <c r="F136" s="97"/>
      <c r="G136" s="98">
        <v>0</v>
      </c>
      <c r="H136" s="95" t="s">
        <v>288</v>
      </c>
      <c r="I136" s="109" t="s">
        <v>1580</v>
      </c>
      <c r="J136" s="109" t="s">
        <v>1579</v>
      </c>
      <c r="K136" s="97" t="s">
        <v>1578</v>
      </c>
      <c r="L136" s="98">
        <v>0</v>
      </c>
      <c r="M136" s="112" t="s">
        <v>264</v>
      </c>
    </row>
    <row r="137" spans="1:13" ht="45" customHeight="1">
      <c r="A137" s="61">
        <v>135</v>
      </c>
      <c r="B137" s="90">
        <f>IFERROR(VLOOKUP(C137,学会NO!$A$2:$B$138,2,FALSE),"")</f>
        <v>285</v>
      </c>
      <c r="C137" s="161" t="s">
        <v>1566</v>
      </c>
      <c r="D137" s="98">
        <v>285204</v>
      </c>
      <c r="E137" s="98" t="str">
        <f t="shared" si="2"/>
        <v>04</v>
      </c>
      <c r="F137" s="97"/>
      <c r="G137" s="98">
        <v>0</v>
      </c>
      <c r="H137" s="95" t="s">
        <v>410</v>
      </c>
      <c r="I137" s="109" t="s">
        <v>1582</v>
      </c>
      <c r="J137" s="109" t="s">
        <v>1581</v>
      </c>
      <c r="K137" s="109" t="s">
        <v>1583</v>
      </c>
      <c r="L137" s="98">
        <v>0</v>
      </c>
      <c r="M137" s="112" t="s">
        <v>264</v>
      </c>
    </row>
    <row r="138" spans="1:13" ht="45" customHeight="1">
      <c r="A138" s="61">
        <v>136</v>
      </c>
      <c r="B138" s="90">
        <f>IFERROR(VLOOKUP(C138,学会NO!$A$2:$B$138,2,FALSE),"")</f>
        <v>285</v>
      </c>
      <c r="C138" s="161" t="s">
        <v>1566</v>
      </c>
      <c r="D138" s="98">
        <v>285205</v>
      </c>
      <c r="E138" s="98" t="str">
        <f t="shared" si="2"/>
        <v>05</v>
      </c>
      <c r="F138" s="97"/>
      <c r="G138" s="98">
        <v>0</v>
      </c>
      <c r="H138" s="95" t="s">
        <v>410</v>
      </c>
      <c r="I138" s="109" t="s">
        <v>1585</v>
      </c>
      <c r="J138" s="109" t="s">
        <v>1584</v>
      </c>
      <c r="K138" s="97" t="s">
        <v>1553</v>
      </c>
      <c r="L138" s="98">
        <v>0</v>
      </c>
      <c r="M138" s="112" t="s">
        <v>264</v>
      </c>
    </row>
    <row r="139" spans="1:13" ht="45" customHeight="1">
      <c r="A139" s="61">
        <v>137</v>
      </c>
      <c r="B139" s="90">
        <f>IFERROR(VLOOKUP(C139,学会NO!$A$2:$B$138,2,FALSE),"")</f>
        <v>285</v>
      </c>
      <c r="C139" s="161" t="s">
        <v>1566</v>
      </c>
      <c r="D139" s="98">
        <v>285206</v>
      </c>
      <c r="E139" s="98" t="str">
        <f t="shared" si="2"/>
        <v>06</v>
      </c>
      <c r="F139" s="109" t="s">
        <v>1587</v>
      </c>
      <c r="G139" s="98">
        <v>2</v>
      </c>
      <c r="H139" s="95" t="s">
        <v>410</v>
      </c>
      <c r="I139" s="109" t="s">
        <v>1588</v>
      </c>
      <c r="J139" s="109" t="s">
        <v>1586</v>
      </c>
      <c r="K139" s="97" t="s">
        <v>1578</v>
      </c>
      <c r="L139" s="98">
        <v>0</v>
      </c>
      <c r="M139" s="112" t="s">
        <v>264</v>
      </c>
    </row>
    <row r="140" spans="1:13" ht="45" customHeight="1">
      <c r="A140" s="61">
        <v>138</v>
      </c>
      <c r="B140" s="90">
        <f>IFERROR(VLOOKUP(C140,学会NO!$A$2:$B$138,2,FALSE),"")</f>
        <v>285</v>
      </c>
      <c r="C140" s="161" t="s">
        <v>1566</v>
      </c>
      <c r="D140" s="98">
        <v>285207</v>
      </c>
      <c r="E140" s="98" t="str">
        <f t="shared" si="2"/>
        <v>07</v>
      </c>
      <c r="F140" s="109" t="s">
        <v>1587</v>
      </c>
      <c r="G140" s="98">
        <v>2</v>
      </c>
      <c r="H140" s="95" t="s">
        <v>410</v>
      </c>
      <c r="I140" s="109" t="s">
        <v>1590</v>
      </c>
      <c r="J140" s="109" t="s">
        <v>1589</v>
      </c>
      <c r="K140" s="97" t="s">
        <v>1556</v>
      </c>
      <c r="L140" s="98">
        <v>0</v>
      </c>
      <c r="M140" s="112" t="s">
        <v>264</v>
      </c>
    </row>
    <row r="141" spans="1:13" ht="45" customHeight="1">
      <c r="A141" s="61">
        <v>139</v>
      </c>
      <c r="B141" s="90">
        <f>IFERROR(VLOOKUP(C141,学会NO!$A$2:$B$138,2,FALSE),"")</f>
        <v>285</v>
      </c>
      <c r="C141" s="161" t="s">
        <v>1566</v>
      </c>
      <c r="D141" s="98">
        <v>285208</v>
      </c>
      <c r="E141" s="98" t="str">
        <f t="shared" si="2"/>
        <v>08</v>
      </c>
      <c r="F141" s="109" t="s">
        <v>1587</v>
      </c>
      <c r="G141" s="98">
        <v>2</v>
      </c>
      <c r="H141" s="95" t="s">
        <v>410</v>
      </c>
      <c r="I141" s="109" t="s">
        <v>1592</v>
      </c>
      <c r="J141" s="109" t="s">
        <v>1591</v>
      </c>
      <c r="K141" s="97" t="s">
        <v>1556</v>
      </c>
      <c r="L141" s="98">
        <v>0</v>
      </c>
      <c r="M141" s="112" t="s">
        <v>264</v>
      </c>
    </row>
    <row r="142" spans="1:13" ht="45" customHeight="1">
      <c r="A142" s="61">
        <v>140</v>
      </c>
      <c r="B142" s="90">
        <f>IFERROR(VLOOKUP(C142,学会NO!$A$2:$B$138,2,FALSE),"")</f>
        <v>287</v>
      </c>
      <c r="C142" s="56" t="s">
        <v>346</v>
      </c>
      <c r="D142" s="98">
        <v>287201</v>
      </c>
      <c r="E142" s="93" t="str">
        <f t="shared" si="2"/>
        <v>01</v>
      </c>
      <c r="F142" s="109" t="s">
        <v>347</v>
      </c>
      <c r="G142" s="98">
        <v>2</v>
      </c>
      <c r="H142" s="95" t="s">
        <v>348</v>
      </c>
      <c r="I142" s="98">
        <v>65</v>
      </c>
      <c r="J142" s="109" t="s">
        <v>345</v>
      </c>
      <c r="K142" s="109" t="s">
        <v>349</v>
      </c>
      <c r="L142" s="113" t="s">
        <v>281</v>
      </c>
      <c r="M142" s="121" t="s">
        <v>190</v>
      </c>
    </row>
    <row r="143" spans="1:13" ht="45" customHeight="1">
      <c r="A143" s="61">
        <v>141</v>
      </c>
      <c r="B143" s="90">
        <f>IFERROR(VLOOKUP(C143,学会NO!$A$2:$B$138,2,FALSE),"")</f>
        <v>288</v>
      </c>
      <c r="C143" s="158" t="s">
        <v>1661</v>
      </c>
      <c r="D143" s="98">
        <v>288201</v>
      </c>
      <c r="E143" s="98" t="str">
        <f t="shared" si="2"/>
        <v>01</v>
      </c>
      <c r="F143" s="109" t="s">
        <v>1663</v>
      </c>
      <c r="G143" s="98">
        <v>3</v>
      </c>
      <c r="H143" s="95" t="s">
        <v>258</v>
      </c>
      <c r="I143" s="109" t="s">
        <v>1664</v>
      </c>
      <c r="J143" s="109" t="s">
        <v>1662</v>
      </c>
      <c r="K143" s="97" t="s">
        <v>1665</v>
      </c>
      <c r="L143" s="98" t="s">
        <v>1636</v>
      </c>
      <c r="M143" s="152" t="s">
        <v>264</v>
      </c>
    </row>
    <row r="144" spans="1:13" ht="45" customHeight="1">
      <c r="A144" s="61">
        <v>142</v>
      </c>
      <c r="B144" s="90">
        <f>IFERROR(VLOOKUP(C144,学会NO!$A$2:$B$138,2,FALSE),"")</f>
        <v>288</v>
      </c>
      <c r="C144" s="158" t="s">
        <v>1661</v>
      </c>
      <c r="D144" s="98">
        <v>288202</v>
      </c>
      <c r="E144" s="98" t="str">
        <f t="shared" si="2"/>
        <v>02</v>
      </c>
      <c r="F144" s="109" t="s">
        <v>1667</v>
      </c>
      <c r="G144" s="98">
        <v>2</v>
      </c>
      <c r="H144" s="95" t="s">
        <v>208</v>
      </c>
      <c r="I144" s="109" t="s">
        <v>1843</v>
      </c>
      <c r="J144" s="109" t="s">
        <v>1666</v>
      </c>
      <c r="K144" s="97" t="s">
        <v>1665</v>
      </c>
      <c r="L144" s="98" t="s">
        <v>1643</v>
      </c>
      <c r="M144" s="112" t="s">
        <v>264</v>
      </c>
    </row>
    <row r="145" spans="1:13" ht="45" customHeight="1">
      <c r="A145" s="61">
        <v>143</v>
      </c>
      <c r="B145" s="90">
        <f>IFERROR(VLOOKUP(C145,学会NO!$A$2:$B$138,2,FALSE),"")</f>
        <v>289</v>
      </c>
      <c r="C145" s="56" t="s">
        <v>1027</v>
      </c>
      <c r="D145" s="98">
        <v>289201</v>
      </c>
      <c r="E145" s="93" t="str">
        <f t="shared" si="2"/>
        <v>01</v>
      </c>
      <c r="F145" s="109" t="s">
        <v>1033</v>
      </c>
      <c r="G145" s="98">
        <v>3</v>
      </c>
      <c r="H145" s="95" t="s">
        <v>324</v>
      </c>
      <c r="I145" s="113">
        <v>108</v>
      </c>
      <c r="J145" s="109" t="s">
        <v>1031</v>
      </c>
      <c r="K145" s="97" t="s">
        <v>1032</v>
      </c>
      <c r="L145" s="98" t="s">
        <v>1030</v>
      </c>
      <c r="M145" s="112" t="s">
        <v>264</v>
      </c>
    </row>
    <row r="146" spans="1:13" ht="45" customHeight="1">
      <c r="A146" s="61">
        <v>144</v>
      </c>
      <c r="B146" s="90">
        <f>IFERROR(VLOOKUP(C146,学会NO!$A$2:$B$138,2,FALSE),"")</f>
        <v>291</v>
      </c>
      <c r="C146" s="161" t="s">
        <v>1638</v>
      </c>
      <c r="D146" s="98">
        <v>291201</v>
      </c>
      <c r="E146" s="98" t="str">
        <f t="shared" si="2"/>
        <v>01</v>
      </c>
      <c r="F146" s="109" t="s">
        <v>1639</v>
      </c>
      <c r="G146" s="98">
        <v>3</v>
      </c>
      <c r="H146" s="95" t="s">
        <v>288</v>
      </c>
      <c r="I146" s="109" t="s">
        <v>1640</v>
      </c>
      <c r="J146" s="109" t="s">
        <v>1637</v>
      </c>
      <c r="K146" s="97" t="s">
        <v>1641</v>
      </c>
      <c r="L146" s="98" t="s">
        <v>1636</v>
      </c>
      <c r="M146" s="121" t="s">
        <v>264</v>
      </c>
    </row>
    <row r="147" spans="1:13" ht="129" customHeight="1">
      <c r="A147" s="61">
        <v>145</v>
      </c>
      <c r="B147" s="90">
        <f>IFERROR(VLOOKUP(C147,学会NO!$A$2:$B$138,2,FALSE),"")</f>
        <v>291</v>
      </c>
      <c r="C147" s="161" t="s">
        <v>1638</v>
      </c>
      <c r="D147" s="98">
        <v>291202</v>
      </c>
      <c r="E147" s="98" t="str">
        <f t="shared" si="2"/>
        <v>02</v>
      </c>
      <c r="F147" s="109" t="s">
        <v>1720</v>
      </c>
      <c r="G147" s="98">
        <v>5</v>
      </c>
      <c r="H147" s="95" t="s">
        <v>284</v>
      </c>
      <c r="I147" s="109" t="s">
        <v>1721</v>
      </c>
      <c r="J147" s="109" t="s">
        <v>1642</v>
      </c>
      <c r="K147" s="109" t="s">
        <v>1289</v>
      </c>
      <c r="L147" s="98" t="s">
        <v>1636</v>
      </c>
      <c r="M147" s="121" t="s">
        <v>264</v>
      </c>
    </row>
    <row r="148" spans="1:13" ht="122.45" customHeight="1">
      <c r="A148" s="61">
        <v>146</v>
      </c>
      <c r="B148" s="90">
        <f>IFERROR(VLOOKUP(C148,学会NO!$A$2:$B$138,2,FALSE),"")</f>
        <v>291</v>
      </c>
      <c r="C148" s="161" t="s">
        <v>1638</v>
      </c>
      <c r="D148" s="98">
        <v>291203</v>
      </c>
      <c r="E148" s="98" t="str">
        <f t="shared" si="2"/>
        <v>03</v>
      </c>
      <c r="F148" s="109"/>
      <c r="G148" s="98">
        <v>0</v>
      </c>
      <c r="H148" s="95" t="s">
        <v>284</v>
      </c>
      <c r="I148" s="109">
        <v>922</v>
      </c>
      <c r="J148" s="109" t="s">
        <v>1644</v>
      </c>
      <c r="K148" s="97" t="s">
        <v>1645</v>
      </c>
      <c r="L148" s="98" t="s">
        <v>1643</v>
      </c>
      <c r="M148" s="112" t="s">
        <v>264</v>
      </c>
    </row>
    <row r="149" spans="1:13" ht="105" customHeight="1">
      <c r="A149" s="61">
        <v>147</v>
      </c>
      <c r="B149" s="90">
        <f>IFERROR(VLOOKUP(C149,学会NO!$A$2:$B$138,2,FALSE),"")</f>
        <v>291</v>
      </c>
      <c r="C149" s="161" t="s">
        <v>1638</v>
      </c>
      <c r="D149" s="98">
        <v>291204</v>
      </c>
      <c r="E149" s="98" t="str">
        <f t="shared" si="2"/>
        <v>04</v>
      </c>
      <c r="F149" s="109" t="s">
        <v>1648</v>
      </c>
      <c r="G149" s="98">
        <v>1</v>
      </c>
      <c r="H149" s="95" t="s">
        <v>284</v>
      </c>
      <c r="I149" s="109" t="s">
        <v>1649</v>
      </c>
      <c r="J149" s="109" t="s">
        <v>1647</v>
      </c>
      <c r="K149" s="97" t="s">
        <v>1650</v>
      </c>
      <c r="L149" s="98" t="s">
        <v>1646</v>
      </c>
      <c r="M149" s="112" t="s">
        <v>190</v>
      </c>
    </row>
    <row r="150" spans="1:13" ht="127.15" customHeight="1">
      <c r="A150" s="61">
        <v>148</v>
      </c>
      <c r="B150" s="90">
        <f>IFERROR(VLOOKUP(C150,学会NO!$A$2:$B$138,2,FALSE),"")</f>
        <v>292</v>
      </c>
      <c r="C150" s="56" t="s">
        <v>1162</v>
      </c>
      <c r="D150" s="98">
        <v>292201</v>
      </c>
      <c r="E150" s="93" t="str">
        <f t="shared" si="2"/>
        <v>01</v>
      </c>
      <c r="F150" s="109" t="s">
        <v>1161</v>
      </c>
      <c r="G150" s="98">
        <v>2</v>
      </c>
      <c r="H150" s="95" t="s">
        <v>173</v>
      </c>
      <c r="I150" s="98" t="s">
        <v>1164</v>
      </c>
      <c r="J150" s="109" t="s">
        <v>1160</v>
      </c>
      <c r="K150" s="97" t="s">
        <v>1163</v>
      </c>
      <c r="L150" s="113" t="s">
        <v>1695</v>
      </c>
      <c r="M150" s="112" t="s">
        <v>264</v>
      </c>
    </row>
    <row r="151" spans="1:13" ht="45" customHeight="1">
      <c r="A151" s="61">
        <v>149</v>
      </c>
      <c r="B151" s="90">
        <f>IFERROR(VLOOKUP(C151,学会NO!$A$2:$B$138,2,FALSE),"")</f>
        <v>294</v>
      </c>
      <c r="C151" s="56" t="s">
        <v>1249</v>
      </c>
      <c r="D151" s="98">
        <v>294201</v>
      </c>
      <c r="E151" s="93" t="str">
        <f t="shared" si="2"/>
        <v>01</v>
      </c>
      <c r="F151" s="109" t="s">
        <v>1253</v>
      </c>
      <c r="G151" s="98">
        <v>2</v>
      </c>
      <c r="H151" s="95" t="s">
        <v>288</v>
      </c>
      <c r="I151" s="98" t="s">
        <v>1254</v>
      </c>
      <c r="J151" s="109" t="s">
        <v>1252</v>
      </c>
      <c r="K151" s="109" t="s">
        <v>1255</v>
      </c>
      <c r="L151" s="98" t="s">
        <v>1247</v>
      </c>
      <c r="M151" s="121" t="s">
        <v>264</v>
      </c>
    </row>
    <row r="152" spans="1:13" ht="45" customHeight="1">
      <c r="A152" s="61">
        <v>150</v>
      </c>
      <c r="B152" s="90">
        <f>IFERROR(VLOOKUP(C152,学会NO!$A$2:$B$138,2,FALSE),"")</f>
        <v>294</v>
      </c>
      <c r="C152" s="56" t="s">
        <v>1249</v>
      </c>
      <c r="D152" s="98">
        <v>294202</v>
      </c>
      <c r="E152" s="93" t="str">
        <f t="shared" si="2"/>
        <v>02</v>
      </c>
      <c r="F152" s="109"/>
      <c r="G152" s="98">
        <v>0</v>
      </c>
      <c r="H152" s="95" t="s">
        <v>173</v>
      </c>
      <c r="I152" s="98">
        <v>285</v>
      </c>
      <c r="J152" s="109" t="s">
        <v>1257</v>
      </c>
      <c r="K152" s="109" t="s">
        <v>424</v>
      </c>
      <c r="L152" s="98" t="s">
        <v>1256</v>
      </c>
      <c r="M152" s="112" t="s">
        <v>264</v>
      </c>
    </row>
    <row r="153" spans="1:13" ht="45" customHeight="1">
      <c r="A153" s="61">
        <v>151</v>
      </c>
      <c r="B153" s="90">
        <f>IFERROR(VLOOKUP(C153,学会NO!$A$2:$B$138,2,FALSE),"")</f>
        <v>295</v>
      </c>
      <c r="C153" s="58" t="s">
        <v>1494</v>
      </c>
      <c r="D153" s="98">
        <v>295201</v>
      </c>
      <c r="E153" s="93" t="str">
        <f t="shared" si="2"/>
        <v>01</v>
      </c>
      <c r="F153" s="109" t="s">
        <v>1716</v>
      </c>
      <c r="G153" s="98">
        <v>1</v>
      </c>
      <c r="H153" s="95" t="s">
        <v>173</v>
      </c>
      <c r="I153" s="113" t="s">
        <v>1503</v>
      </c>
      <c r="J153" s="109" t="s">
        <v>1502</v>
      </c>
      <c r="K153" s="97" t="s">
        <v>1504</v>
      </c>
      <c r="L153" s="98" t="s">
        <v>1487</v>
      </c>
      <c r="M153" s="112" t="s">
        <v>264</v>
      </c>
    </row>
    <row r="154" spans="1:13" ht="45" customHeight="1">
      <c r="A154" s="61">
        <v>152</v>
      </c>
      <c r="B154" s="90">
        <f>IFERROR(VLOOKUP(C154,学会NO!$A$2:$B$138,2,FALSE),"")</f>
        <v>298</v>
      </c>
      <c r="C154" s="56" t="s">
        <v>1227</v>
      </c>
      <c r="D154" s="98">
        <v>298201</v>
      </c>
      <c r="E154" s="93" t="str">
        <f t="shared" si="2"/>
        <v>01</v>
      </c>
      <c r="F154" s="109"/>
      <c r="G154" s="98">
        <v>0</v>
      </c>
      <c r="H154" s="95" t="s">
        <v>173</v>
      </c>
      <c r="I154" s="98">
        <v>215</v>
      </c>
      <c r="J154" s="109" t="s">
        <v>1230</v>
      </c>
      <c r="K154" s="109" t="s">
        <v>1231</v>
      </c>
      <c r="L154" s="98" t="s">
        <v>1229</v>
      </c>
      <c r="M154" s="112" t="s">
        <v>264</v>
      </c>
    </row>
    <row r="155" spans="1:13" ht="45" customHeight="1">
      <c r="A155" s="61">
        <v>153</v>
      </c>
      <c r="B155" s="90">
        <f>IFERROR(VLOOKUP(C155,学会NO!$A$2:$B$138,2,FALSE),"")</f>
        <v>298</v>
      </c>
      <c r="C155" s="56" t="s">
        <v>1227</v>
      </c>
      <c r="D155" s="98">
        <v>298202</v>
      </c>
      <c r="E155" s="93" t="str">
        <f t="shared" si="2"/>
        <v>02</v>
      </c>
      <c r="F155" s="109" t="s">
        <v>1234</v>
      </c>
      <c r="G155" s="98">
        <v>2</v>
      </c>
      <c r="H155" s="95" t="s">
        <v>173</v>
      </c>
      <c r="I155" s="98" t="s">
        <v>1235</v>
      </c>
      <c r="J155" s="109" t="s">
        <v>1233</v>
      </c>
      <c r="K155" s="109" t="s">
        <v>1236</v>
      </c>
      <c r="L155" s="113" t="s">
        <v>1232</v>
      </c>
      <c r="M155" s="112" t="s">
        <v>264</v>
      </c>
    </row>
    <row r="156" spans="1:13" ht="45" customHeight="1">
      <c r="A156" s="61">
        <v>154</v>
      </c>
      <c r="B156" s="90">
        <f>IFERROR(VLOOKUP(C156,学会NO!$A$2:$B$138,2,FALSE),"")</f>
        <v>701</v>
      </c>
      <c r="C156" s="56" t="s">
        <v>1389</v>
      </c>
      <c r="D156" s="98">
        <v>701201</v>
      </c>
      <c r="E156" s="93" t="str">
        <f t="shared" si="2"/>
        <v>01</v>
      </c>
      <c r="F156" s="109"/>
      <c r="G156" s="98">
        <v>0</v>
      </c>
      <c r="H156" s="95" t="s">
        <v>173</v>
      </c>
      <c r="I156" s="113" t="s">
        <v>1391</v>
      </c>
      <c r="J156" s="109" t="s">
        <v>1390</v>
      </c>
      <c r="K156" s="97" t="s">
        <v>1392</v>
      </c>
      <c r="L156" s="98">
        <v>0</v>
      </c>
      <c r="M156" s="112" t="s">
        <v>264</v>
      </c>
    </row>
    <row r="157" spans="1:13" ht="45" customHeight="1">
      <c r="A157" s="61">
        <v>155</v>
      </c>
      <c r="B157" s="90">
        <f>IFERROR(VLOOKUP(C157,学会NO!$A$2:$B$138,2,FALSE),"")</f>
        <v>704</v>
      </c>
      <c r="C157" s="56" t="s">
        <v>1136</v>
      </c>
      <c r="D157" s="98">
        <v>704201</v>
      </c>
      <c r="E157" s="93" t="str">
        <f t="shared" si="2"/>
        <v>01</v>
      </c>
      <c r="F157" s="109" t="s">
        <v>1145</v>
      </c>
      <c r="G157" s="98">
        <v>3</v>
      </c>
      <c r="H157" s="95" t="s">
        <v>288</v>
      </c>
      <c r="I157" s="98" t="s">
        <v>1146</v>
      </c>
      <c r="J157" s="109" t="s">
        <v>1144</v>
      </c>
      <c r="K157" s="109" t="s">
        <v>1147</v>
      </c>
      <c r="L157" s="98" t="s">
        <v>1030</v>
      </c>
      <c r="M157" s="121" t="s">
        <v>190</v>
      </c>
    </row>
    <row r="158" spans="1:13" ht="45" customHeight="1">
      <c r="A158" s="61">
        <v>156</v>
      </c>
      <c r="B158" s="90">
        <f>IFERROR(VLOOKUP(C158,学会NO!$A$2:$B$138,2,FALSE),"")</f>
        <v>704</v>
      </c>
      <c r="C158" s="56" t="s">
        <v>1136</v>
      </c>
      <c r="D158" s="98">
        <v>704202</v>
      </c>
      <c r="E158" s="93" t="str">
        <f t="shared" si="2"/>
        <v>02</v>
      </c>
      <c r="F158" s="109" t="s">
        <v>1149</v>
      </c>
      <c r="G158" s="98">
        <v>4</v>
      </c>
      <c r="H158" s="95" t="s">
        <v>173</v>
      </c>
      <c r="I158" s="98" t="s">
        <v>1150</v>
      </c>
      <c r="J158" s="109" t="s">
        <v>1148</v>
      </c>
      <c r="K158" s="97" t="s">
        <v>1054</v>
      </c>
      <c r="L158" s="98" t="s">
        <v>1030</v>
      </c>
      <c r="M158" s="112" t="s">
        <v>264</v>
      </c>
    </row>
    <row r="159" spans="1:13" ht="45" customHeight="1">
      <c r="A159" s="61">
        <v>157</v>
      </c>
      <c r="B159" s="90">
        <f>IFERROR(VLOOKUP(C159,学会NO!$A$2:$B$138,2,FALSE),"")</f>
        <v>704</v>
      </c>
      <c r="C159" s="56" t="s">
        <v>1136</v>
      </c>
      <c r="D159" s="98">
        <v>704203</v>
      </c>
      <c r="E159" s="93" t="str">
        <f t="shared" si="2"/>
        <v>03</v>
      </c>
      <c r="F159" s="109" t="s">
        <v>1152</v>
      </c>
      <c r="G159" s="98">
        <v>3</v>
      </c>
      <c r="H159" s="95" t="s">
        <v>173</v>
      </c>
      <c r="I159" s="98">
        <v>210</v>
      </c>
      <c r="J159" s="109" t="s">
        <v>1151</v>
      </c>
      <c r="K159" s="97" t="s">
        <v>1054</v>
      </c>
      <c r="L159" s="98" t="s">
        <v>1030</v>
      </c>
      <c r="M159" s="112" t="s">
        <v>190</v>
      </c>
    </row>
    <row r="160" spans="1:13" ht="45" customHeight="1">
      <c r="A160" s="61">
        <v>158</v>
      </c>
      <c r="B160" s="90">
        <f>IFERROR(VLOOKUP(C160,学会NO!$A$2:$B$138,2,FALSE),"")</f>
        <v>705</v>
      </c>
      <c r="C160" s="58" t="s">
        <v>563</v>
      </c>
      <c r="D160" s="98">
        <v>705201</v>
      </c>
      <c r="E160" s="93" t="str">
        <f t="shared" si="2"/>
        <v>01</v>
      </c>
      <c r="F160" s="109" t="s">
        <v>564</v>
      </c>
      <c r="G160" s="98">
        <v>1</v>
      </c>
      <c r="H160" s="95" t="s">
        <v>173</v>
      </c>
      <c r="I160" s="98" t="s">
        <v>565</v>
      </c>
      <c r="J160" s="109" t="s">
        <v>562</v>
      </c>
      <c r="K160" s="109" t="s">
        <v>566</v>
      </c>
      <c r="L160" s="98" t="s">
        <v>561</v>
      </c>
      <c r="M160" s="112" t="s">
        <v>190</v>
      </c>
    </row>
    <row r="161" spans="1:13" ht="95.45" customHeight="1">
      <c r="A161" s="61">
        <v>159</v>
      </c>
      <c r="B161" s="90">
        <f>IFERROR(VLOOKUP(C161,学会NO!$A$2:$B$138,2,FALSE),"")</f>
        <v>705</v>
      </c>
      <c r="C161" s="58" t="s">
        <v>563</v>
      </c>
      <c r="D161" s="98">
        <v>705202</v>
      </c>
      <c r="E161" s="93" t="str">
        <f t="shared" si="2"/>
        <v>02</v>
      </c>
      <c r="F161" s="109" t="s">
        <v>564</v>
      </c>
      <c r="G161" s="98">
        <v>1</v>
      </c>
      <c r="H161" s="95" t="s">
        <v>173</v>
      </c>
      <c r="I161" s="113" t="s">
        <v>568</v>
      </c>
      <c r="J161" s="109" t="s">
        <v>567</v>
      </c>
      <c r="K161" s="97" t="s">
        <v>569</v>
      </c>
      <c r="L161" s="98">
        <v>0</v>
      </c>
      <c r="M161" s="112" t="s">
        <v>190</v>
      </c>
    </row>
    <row r="162" spans="1:13" ht="45" customHeight="1">
      <c r="A162" s="61">
        <v>160</v>
      </c>
      <c r="B162" s="90">
        <f>IFERROR(VLOOKUP(C162,学会NO!$A$2:$B$138,2,FALSE),"")</f>
        <v>705</v>
      </c>
      <c r="C162" s="58" t="s">
        <v>563</v>
      </c>
      <c r="D162" s="98">
        <v>705203</v>
      </c>
      <c r="E162" s="93" t="str">
        <f t="shared" si="2"/>
        <v>03</v>
      </c>
      <c r="F162" s="109" t="s">
        <v>572</v>
      </c>
      <c r="G162" s="98">
        <v>3</v>
      </c>
      <c r="H162" s="95" t="s">
        <v>173</v>
      </c>
      <c r="I162" s="98" t="s">
        <v>565</v>
      </c>
      <c r="J162" s="109" t="s">
        <v>571</v>
      </c>
      <c r="K162" s="97" t="s">
        <v>573</v>
      </c>
      <c r="L162" s="98" t="s">
        <v>570</v>
      </c>
      <c r="M162" s="112" t="s">
        <v>190</v>
      </c>
    </row>
    <row r="163" spans="1:13" ht="45" customHeight="1">
      <c r="A163" s="61">
        <v>161</v>
      </c>
      <c r="B163" s="90">
        <f>IFERROR(VLOOKUP(C163,学会NO!$A$2:$B$138,2,FALSE),"")</f>
        <v>705</v>
      </c>
      <c r="C163" s="58" t="s">
        <v>563</v>
      </c>
      <c r="D163" s="98">
        <v>705204</v>
      </c>
      <c r="E163" s="93" t="str">
        <f t="shared" si="2"/>
        <v>04</v>
      </c>
      <c r="F163" s="109" t="s">
        <v>572</v>
      </c>
      <c r="G163" s="98">
        <v>3</v>
      </c>
      <c r="H163" s="95" t="s">
        <v>507</v>
      </c>
      <c r="I163" s="98" t="s">
        <v>576</v>
      </c>
      <c r="J163" s="109" t="s">
        <v>575</v>
      </c>
      <c r="K163" s="97" t="s">
        <v>573</v>
      </c>
      <c r="L163" s="98" t="s">
        <v>574</v>
      </c>
      <c r="M163" s="112" t="s">
        <v>190</v>
      </c>
    </row>
    <row r="164" spans="1:13" ht="45" customHeight="1">
      <c r="A164" s="61">
        <v>162</v>
      </c>
      <c r="B164" s="90">
        <f>IFERROR(VLOOKUP(C164,学会NO!$A$2:$B$138,2,FALSE),"")</f>
        <v>705</v>
      </c>
      <c r="C164" s="58" t="s">
        <v>563</v>
      </c>
      <c r="D164" s="98">
        <v>705205</v>
      </c>
      <c r="E164" s="93" t="str">
        <f t="shared" si="2"/>
        <v>05</v>
      </c>
      <c r="F164" s="109" t="s">
        <v>572</v>
      </c>
      <c r="G164" s="98">
        <v>3</v>
      </c>
      <c r="H164" s="95" t="s">
        <v>507</v>
      </c>
      <c r="I164" s="98" t="s">
        <v>578</v>
      </c>
      <c r="J164" s="109" t="s">
        <v>577</v>
      </c>
      <c r="K164" s="97" t="s">
        <v>573</v>
      </c>
      <c r="L164" s="98" t="s">
        <v>579</v>
      </c>
      <c r="M164" s="112" t="s">
        <v>190</v>
      </c>
    </row>
    <row r="165" spans="1:13" ht="45" customHeight="1">
      <c r="A165" s="61">
        <v>163</v>
      </c>
      <c r="B165" s="90">
        <f>IFERROR(VLOOKUP(C165,学会NO!$A$2:$B$138,2,FALSE),"")</f>
        <v>706</v>
      </c>
      <c r="C165" s="56" t="s">
        <v>342</v>
      </c>
      <c r="D165" s="98">
        <v>706201</v>
      </c>
      <c r="E165" s="93" t="str">
        <f t="shared" si="2"/>
        <v>01</v>
      </c>
      <c r="F165" s="109" t="s">
        <v>343</v>
      </c>
      <c r="G165" s="98">
        <v>1</v>
      </c>
      <c r="H165" s="95" t="s">
        <v>189</v>
      </c>
      <c r="I165" s="98">
        <v>3</v>
      </c>
      <c r="J165" s="109" t="s">
        <v>341</v>
      </c>
      <c r="K165" s="97" t="s">
        <v>344</v>
      </c>
      <c r="L165" s="98">
        <v>0</v>
      </c>
      <c r="M165" s="112" t="s">
        <v>264</v>
      </c>
    </row>
    <row r="166" spans="1:13" ht="45" customHeight="1">
      <c r="A166" s="61">
        <v>164</v>
      </c>
      <c r="B166" s="90">
        <f>IFERROR(VLOOKUP(C166,学会NO!$A$2:$B$138,2,FALSE),"")</f>
        <v>707</v>
      </c>
      <c r="C166" s="161" t="s">
        <v>1824</v>
      </c>
      <c r="D166" s="98">
        <v>707201</v>
      </c>
      <c r="E166" s="93" t="str">
        <f t="shared" si="2"/>
        <v>01</v>
      </c>
      <c r="F166" s="97" t="s">
        <v>1820</v>
      </c>
      <c r="G166" s="98">
        <v>1</v>
      </c>
      <c r="H166" s="95" t="s">
        <v>288</v>
      </c>
      <c r="I166" s="148" t="s">
        <v>1821</v>
      </c>
      <c r="J166" s="109" t="s">
        <v>1844</v>
      </c>
      <c r="K166" s="97" t="s">
        <v>1822</v>
      </c>
      <c r="L166" s="98" t="s">
        <v>1823</v>
      </c>
      <c r="M166" s="112" t="s">
        <v>264</v>
      </c>
    </row>
    <row r="167" spans="1:13" ht="45" customHeight="1">
      <c r="A167" s="61">
        <v>165</v>
      </c>
      <c r="B167" s="90">
        <f>IFERROR(VLOOKUP(C167,学会NO!$A$2:$B$138,2,FALSE),"")</f>
        <v>708</v>
      </c>
      <c r="C167" s="56" t="s">
        <v>307</v>
      </c>
      <c r="D167" s="98">
        <v>708201</v>
      </c>
      <c r="E167" s="93" t="str">
        <f t="shared" si="2"/>
        <v>01</v>
      </c>
      <c r="F167" s="109" t="s">
        <v>308</v>
      </c>
      <c r="G167" s="98">
        <v>2</v>
      </c>
      <c r="H167" s="95" t="s">
        <v>173</v>
      </c>
      <c r="I167" s="98">
        <v>17</v>
      </c>
      <c r="J167" s="109" t="s">
        <v>306</v>
      </c>
      <c r="K167" s="97" t="s">
        <v>309</v>
      </c>
      <c r="L167" s="98" t="s">
        <v>310</v>
      </c>
      <c r="M167" s="112" t="s">
        <v>264</v>
      </c>
    </row>
    <row r="168" spans="1:13" ht="45" customHeight="1">
      <c r="A168" s="61">
        <v>166</v>
      </c>
      <c r="B168" s="90">
        <f>IFERROR(VLOOKUP(C168,学会NO!$A$2:$B$138,2,FALSE),"")</f>
        <v>708</v>
      </c>
      <c r="C168" s="56" t="s">
        <v>307</v>
      </c>
      <c r="D168" s="98">
        <v>708202</v>
      </c>
      <c r="E168" s="93" t="str">
        <f t="shared" si="2"/>
        <v>02</v>
      </c>
      <c r="F168" s="109" t="s">
        <v>313</v>
      </c>
      <c r="G168" s="98">
        <v>2</v>
      </c>
      <c r="H168" s="95" t="s">
        <v>173</v>
      </c>
      <c r="I168" s="98" t="s">
        <v>314</v>
      </c>
      <c r="J168" s="109" t="s">
        <v>312</v>
      </c>
      <c r="K168" s="97" t="s">
        <v>315</v>
      </c>
      <c r="L168" s="98" t="s">
        <v>311</v>
      </c>
      <c r="M168" s="112" t="s">
        <v>264</v>
      </c>
    </row>
    <row r="169" spans="1:13" ht="45" customHeight="1">
      <c r="A169" s="61">
        <v>167</v>
      </c>
      <c r="B169" s="90">
        <f>IFERROR(VLOOKUP(C169,学会NO!$A$2:$B$138,2,FALSE),"")</f>
        <v>708</v>
      </c>
      <c r="C169" s="56" t="s">
        <v>307</v>
      </c>
      <c r="D169" s="98">
        <v>708203</v>
      </c>
      <c r="E169" s="93" t="str">
        <f t="shared" si="2"/>
        <v>03</v>
      </c>
      <c r="F169" s="109" t="s">
        <v>317</v>
      </c>
      <c r="G169" s="98">
        <v>1</v>
      </c>
      <c r="H169" s="95" t="s">
        <v>173</v>
      </c>
      <c r="I169" s="98" t="s">
        <v>318</v>
      </c>
      <c r="J169" s="109" t="s">
        <v>316</v>
      </c>
      <c r="K169" s="97" t="s">
        <v>319</v>
      </c>
      <c r="L169" s="98">
        <v>0</v>
      </c>
      <c r="M169" s="112" t="s">
        <v>264</v>
      </c>
    </row>
    <row r="170" spans="1:13" ht="45" customHeight="1">
      <c r="A170" s="61">
        <v>168</v>
      </c>
      <c r="B170" s="90">
        <f>IFERROR(VLOOKUP(C170,学会NO!$A$2:$B$138,2,FALSE),"")</f>
        <v>712</v>
      </c>
      <c r="C170" s="161" t="s">
        <v>1547</v>
      </c>
      <c r="D170" s="98">
        <v>712201</v>
      </c>
      <c r="E170" s="98" t="str">
        <f t="shared" si="2"/>
        <v>01</v>
      </c>
      <c r="F170" s="97" t="s">
        <v>1548</v>
      </c>
      <c r="G170" s="98">
        <v>1</v>
      </c>
      <c r="H170" s="95" t="s">
        <v>507</v>
      </c>
      <c r="I170" s="135" t="s">
        <v>1552</v>
      </c>
      <c r="J170" s="97" t="s">
        <v>1551</v>
      </c>
      <c r="K170" s="97" t="s">
        <v>1553</v>
      </c>
      <c r="L170" s="98" t="s">
        <v>233</v>
      </c>
      <c r="M170" s="121" t="s">
        <v>264</v>
      </c>
    </row>
    <row r="171" spans="1:13" ht="45" customHeight="1">
      <c r="A171" s="61">
        <v>169</v>
      </c>
      <c r="B171" s="90">
        <f>IFERROR(VLOOKUP(C171,学会NO!$A$2:$B$138,2,FALSE),"")</f>
        <v>712</v>
      </c>
      <c r="C171" s="161" t="s">
        <v>1547</v>
      </c>
      <c r="D171" s="98">
        <v>712202</v>
      </c>
      <c r="E171" s="98" t="str">
        <f t="shared" si="2"/>
        <v>02</v>
      </c>
      <c r="F171" s="97" t="s">
        <v>1548</v>
      </c>
      <c r="G171" s="98">
        <v>1</v>
      </c>
      <c r="H171" s="95" t="s">
        <v>507</v>
      </c>
      <c r="I171" s="150" t="s">
        <v>1845</v>
      </c>
      <c r="J171" s="97" t="s">
        <v>1555</v>
      </c>
      <c r="K171" s="97" t="s">
        <v>1556</v>
      </c>
      <c r="L171" s="98" t="s">
        <v>1554</v>
      </c>
      <c r="M171" s="112" t="s">
        <v>190</v>
      </c>
    </row>
    <row r="172" spans="1:13" ht="45" customHeight="1">
      <c r="A172" s="61">
        <v>170</v>
      </c>
      <c r="B172" s="90">
        <f>IFERROR(VLOOKUP(C172,学会NO!$A$2:$B$138,2,FALSE),"")</f>
        <v>712</v>
      </c>
      <c r="C172" s="161" t="s">
        <v>1547</v>
      </c>
      <c r="D172" s="98">
        <v>712203</v>
      </c>
      <c r="E172" s="98" t="str">
        <f t="shared" si="2"/>
        <v>03</v>
      </c>
      <c r="F172" s="97" t="s">
        <v>1548</v>
      </c>
      <c r="G172" s="98">
        <v>1</v>
      </c>
      <c r="H172" s="95" t="s">
        <v>507</v>
      </c>
      <c r="I172" s="150" t="s">
        <v>1845</v>
      </c>
      <c r="J172" s="109" t="s">
        <v>1558</v>
      </c>
      <c r="K172" s="97" t="s">
        <v>1559</v>
      </c>
      <c r="L172" s="98" t="s">
        <v>1557</v>
      </c>
      <c r="M172" s="112" t="s">
        <v>190</v>
      </c>
    </row>
    <row r="173" spans="1:13" ht="45" customHeight="1">
      <c r="A173" s="61">
        <v>171</v>
      </c>
      <c r="B173" s="90">
        <f>IFERROR(VLOOKUP(C173,学会NO!$A$2:$B$138,2,FALSE),"")</f>
        <v>712</v>
      </c>
      <c r="C173" s="161" t="s">
        <v>1547</v>
      </c>
      <c r="D173" s="98">
        <v>712204</v>
      </c>
      <c r="E173" s="98" t="str">
        <f t="shared" si="2"/>
        <v>04</v>
      </c>
      <c r="F173" s="97" t="s">
        <v>1548</v>
      </c>
      <c r="G173" s="98">
        <v>1</v>
      </c>
      <c r="H173" s="95" t="s">
        <v>507</v>
      </c>
      <c r="I173" s="150" t="s">
        <v>1846</v>
      </c>
      <c r="J173" s="109" t="s">
        <v>1798</v>
      </c>
      <c r="K173" s="97" t="s">
        <v>1559</v>
      </c>
      <c r="L173" s="98" t="s">
        <v>1557</v>
      </c>
      <c r="M173" s="121" t="s">
        <v>190</v>
      </c>
    </row>
    <row r="174" spans="1:13" ht="45" customHeight="1">
      <c r="A174" s="61">
        <v>172</v>
      </c>
      <c r="B174" s="90">
        <f>IFERROR(VLOOKUP(C174,学会NO!$A$2:$B$138,2,FALSE),"")</f>
        <v>712</v>
      </c>
      <c r="C174" s="161" t="s">
        <v>1547</v>
      </c>
      <c r="D174" s="98">
        <v>712205</v>
      </c>
      <c r="E174" s="98" t="str">
        <f t="shared" si="2"/>
        <v>05</v>
      </c>
      <c r="F174" s="97" t="s">
        <v>1548</v>
      </c>
      <c r="G174" s="98">
        <v>1</v>
      </c>
      <c r="H174" s="95" t="s">
        <v>507</v>
      </c>
      <c r="I174" s="136" t="s">
        <v>1847</v>
      </c>
      <c r="J174" s="109" t="s">
        <v>1560</v>
      </c>
      <c r="K174" s="97" t="s">
        <v>1561</v>
      </c>
      <c r="L174" s="98" t="s">
        <v>1557</v>
      </c>
      <c r="M174" s="112" t="s">
        <v>190</v>
      </c>
    </row>
    <row r="175" spans="1:13" ht="45" customHeight="1">
      <c r="A175" s="61">
        <v>173</v>
      </c>
      <c r="B175" s="90">
        <f>IFERROR(VLOOKUP(C175,学会NO!$A$2:$B$138,2,FALSE),"")</f>
        <v>712</v>
      </c>
      <c r="C175" s="161" t="s">
        <v>1547</v>
      </c>
      <c r="D175" s="98">
        <v>712206</v>
      </c>
      <c r="E175" s="98" t="str">
        <f t="shared" si="2"/>
        <v>06</v>
      </c>
      <c r="F175" s="97" t="s">
        <v>1563</v>
      </c>
      <c r="G175" s="98">
        <v>1</v>
      </c>
      <c r="H175" s="95" t="s">
        <v>173</v>
      </c>
      <c r="I175" s="97" t="s">
        <v>1564</v>
      </c>
      <c r="J175" s="109" t="s">
        <v>1562</v>
      </c>
      <c r="K175" s="97" t="s">
        <v>1559</v>
      </c>
      <c r="L175" s="98" t="s">
        <v>1554</v>
      </c>
      <c r="M175" s="112" t="s">
        <v>190</v>
      </c>
    </row>
    <row r="176" spans="1:13" ht="45" customHeight="1">
      <c r="A176" s="61">
        <v>174</v>
      </c>
      <c r="B176" s="90">
        <f>IFERROR(VLOOKUP(C176,学会NO!$A$2:$B$138,2,FALSE),"")</f>
        <v>712</v>
      </c>
      <c r="C176" s="158" t="s">
        <v>1781</v>
      </c>
      <c r="D176" s="98">
        <v>712207</v>
      </c>
      <c r="E176" s="98" t="str">
        <f t="shared" si="2"/>
        <v>07</v>
      </c>
      <c r="F176" s="109" t="s">
        <v>1783</v>
      </c>
      <c r="G176" s="98">
        <v>1</v>
      </c>
      <c r="H176" s="95" t="s">
        <v>507</v>
      </c>
      <c r="I176" s="144" t="s">
        <v>1784</v>
      </c>
      <c r="J176" s="109" t="s">
        <v>1782</v>
      </c>
      <c r="K176" s="97" t="s">
        <v>1785</v>
      </c>
      <c r="L176" s="98">
        <v>0</v>
      </c>
      <c r="M176" s="125" t="s">
        <v>190</v>
      </c>
    </row>
    <row r="177" spans="1:13" ht="45" customHeight="1">
      <c r="A177" s="61">
        <v>175</v>
      </c>
      <c r="B177" s="90">
        <f>IFERROR(VLOOKUP(C177,学会NO!$A$2:$B$138,2,FALSE),"")</f>
        <v>713</v>
      </c>
      <c r="C177" s="58" t="s">
        <v>1537</v>
      </c>
      <c r="D177" s="98">
        <v>713201</v>
      </c>
      <c r="E177" s="93" t="str">
        <f t="shared" si="2"/>
        <v>01</v>
      </c>
      <c r="F177" s="109"/>
      <c r="G177" s="98">
        <v>0</v>
      </c>
      <c r="H177" s="95" t="s">
        <v>410</v>
      </c>
      <c r="I177" s="113" t="s">
        <v>1539</v>
      </c>
      <c r="J177" s="109" t="s">
        <v>1536</v>
      </c>
      <c r="K177" s="109" t="s">
        <v>1540</v>
      </c>
      <c r="L177" s="98" t="s">
        <v>1538</v>
      </c>
      <c r="M177" s="112" t="s">
        <v>264</v>
      </c>
    </row>
    <row r="178" spans="1:13" ht="45" customHeight="1">
      <c r="A178" s="61">
        <v>176</v>
      </c>
      <c r="B178" s="90">
        <f>IFERROR(VLOOKUP(C178,学会NO!$A$2:$B$138,2,FALSE),"")</f>
        <v>715</v>
      </c>
      <c r="C178" s="58" t="s">
        <v>1506</v>
      </c>
      <c r="D178" s="98">
        <v>715201</v>
      </c>
      <c r="E178" s="93" t="str">
        <f t="shared" si="2"/>
        <v>01</v>
      </c>
      <c r="F178" s="109" t="s">
        <v>1514</v>
      </c>
      <c r="G178" s="98">
        <v>2</v>
      </c>
      <c r="H178" s="95" t="s">
        <v>324</v>
      </c>
      <c r="I178" s="113" t="s">
        <v>1515</v>
      </c>
      <c r="J178" s="109" t="s">
        <v>1513</v>
      </c>
      <c r="K178" s="97" t="s">
        <v>1516</v>
      </c>
      <c r="L178" s="98" t="s">
        <v>1481</v>
      </c>
      <c r="M178" s="112" t="s">
        <v>190</v>
      </c>
    </row>
    <row r="179" spans="1:13" ht="45" customHeight="1">
      <c r="A179" s="61">
        <v>177</v>
      </c>
      <c r="B179" s="90">
        <f>IFERROR(VLOOKUP(C179,学会NO!$A$2:$B$138,2,FALSE),"")</f>
        <v>715</v>
      </c>
      <c r="C179" s="58" t="s">
        <v>1506</v>
      </c>
      <c r="D179" s="98">
        <v>715202</v>
      </c>
      <c r="E179" s="93" t="str">
        <f t="shared" si="2"/>
        <v>02</v>
      </c>
      <c r="F179" s="109" t="s">
        <v>1507</v>
      </c>
      <c r="G179" s="98">
        <v>1</v>
      </c>
      <c r="H179" s="95" t="s">
        <v>288</v>
      </c>
      <c r="I179" s="113" t="s">
        <v>1518</v>
      </c>
      <c r="J179" s="109" t="s">
        <v>1517</v>
      </c>
      <c r="K179" s="97" t="s">
        <v>1516</v>
      </c>
      <c r="L179" s="98" t="s">
        <v>1481</v>
      </c>
      <c r="M179" s="112" t="s">
        <v>190</v>
      </c>
    </row>
    <row r="180" spans="1:13" ht="45" customHeight="1">
      <c r="A180" s="61">
        <v>178</v>
      </c>
      <c r="B180" s="90">
        <f>IFERROR(VLOOKUP(C180,学会NO!$A$2:$B$138,2,FALSE),"")</f>
        <v>715</v>
      </c>
      <c r="C180" s="58" t="s">
        <v>1506</v>
      </c>
      <c r="D180" s="98">
        <v>715203</v>
      </c>
      <c r="E180" s="93" t="str">
        <f t="shared" si="2"/>
        <v>03</v>
      </c>
      <c r="F180" s="109" t="s">
        <v>1507</v>
      </c>
      <c r="G180" s="98">
        <v>1</v>
      </c>
      <c r="H180" s="95" t="s">
        <v>284</v>
      </c>
      <c r="I180" s="113" t="s">
        <v>1520</v>
      </c>
      <c r="J180" s="109" t="s">
        <v>1519</v>
      </c>
      <c r="K180" s="97" t="s">
        <v>1492</v>
      </c>
      <c r="L180" s="98" t="s">
        <v>1481</v>
      </c>
      <c r="M180" s="112" t="s">
        <v>264</v>
      </c>
    </row>
    <row r="181" spans="1:13" ht="45" customHeight="1">
      <c r="A181" s="61">
        <v>179</v>
      </c>
      <c r="B181" s="90">
        <f>IFERROR(VLOOKUP(C181,学会NO!$A$2:$B$138,2,FALSE),"")</f>
        <v>715</v>
      </c>
      <c r="C181" s="58" t="s">
        <v>1506</v>
      </c>
      <c r="D181" s="98">
        <v>715204</v>
      </c>
      <c r="E181" s="93" t="str">
        <f t="shared" si="2"/>
        <v>04</v>
      </c>
      <c r="F181" s="109" t="s">
        <v>1507</v>
      </c>
      <c r="G181" s="98">
        <v>1</v>
      </c>
      <c r="H181" s="95" t="s">
        <v>288</v>
      </c>
      <c r="I181" s="113" t="s">
        <v>1522</v>
      </c>
      <c r="J181" s="109" t="s">
        <v>1521</v>
      </c>
      <c r="K181" s="97" t="s">
        <v>1492</v>
      </c>
      <c r="L181" s="98" t="s">
        <v>1487</v>
      </c>
      <c r="M181" s="112" t="s">
        <v>190</v>
      </c>
    </row>
    <row r="182" spans="1:13" ht="45" customHeight="1">
      <c r="A182" s="61">
        <v>180</v>
      </c>
      <c r="B182" s="90">
        <f>IFERROR(VLOOKUP(C182,学会NO!$A$2:$B$138,2,FALSE),"")</f>
        <v>715</v>
      </c>
      <c r="C182" s="58" t="s">
        <v>1506</v>
      </c>
      <c r="D182" s="98">
        <v>715205</v>
      </c>
      <c r="E182" s="93" t="str">
        <f t="shared" si="2"/>
        <v>05</v>
      </c>
      <c r="F182" s="109" t="s">
        <v>1507</v>
      </c>
      <c r="G182" s="98">
        <v>1</v>
      </c>
      <c r="H182" s="95" t="s">
        <v>284</v>
      </c>
      <c r="I182" s="113" t="s">
        <v>1524</v>
      </c>
      <c r="J182" s="109" t="s">
        <v>1523</v>
      </c>
      <c r="K182" s="97" t="s">
        <v>1492</v>
      </c>
      <c r="L182" s="98" t="s">
        <v>1487</v>
      </c>
      <c r="M182" s="112" t="s">
        <v>190</v>
      </c>
    </row>
    <row r="183" spans="1:13" ht="45" customHeight="1">
      <c r="A183" s="61">
        <v>181</v>
      </c>
      <c r="B183" s="90">
        <f>IFERROR(VLOOKUP(C183,学会NO!$A$2:$B$138,2,FALSE),"")</f>
        <v>715</v>
      </c>
      <c r="C183" s="58" t="s">
        <v>1506</v>
      </c>
      <c r="D183" s="98">
        <v>715206</v>
      </c>
      <c r="E183" s="93" t="str">
        <f t="shared" si="2"/>
        <v>06</v>
      </c>
      <c r="F183" s="109" t="s">
        <v>1507</v>
      </c>
      <c r="G183" s="98">
        <v>1</v>
      </c>
      <c r="H183" s="95" t="s">
        <v>284</v>
      </c>
      <c r="I183" s="113" t="s">
        <v>1526</v>
      </c>
      <c r="J183" s="109" t="s">
        <v>1525</v>
      </c>
      <c r="K183" s="97" t="s">
        <v>1516</v>
      </c>
      <c r="L183" s="98" t="s">
        <v>1481</v>
      </c>
      <c r="M183" s="112" t="s">
        <v>264</v>
      </c>
    </row>
    <row r="184" spans="1:13" ht="45" customHeight="1">
      <c r="A184" s="61">
        <v>182</v>
      </c>
      <c r="B184" s="90">
        <f>IFERROR(VLOOKUP(C184,学会NO!$A$2:$B$138,2,FALSE),"")</f>
        <v>715</v>
      </c>
      <c r="C184" s="58" t="s">
        <v>1506</v>
      </c>
      <c r="D184" s="98">
        <v>715207</v>
      </c>
      <c r="E184" s="93" t="str">
        <f t="shared" si="2"/>
        <v>07</v>
      </c>
      <c r="F184" s="109" t="s">
        <v>1507</v>
      </c>
      <c r="G184" s="98">
        <v>1</v>
      </c>
      <c r="H184" s="95" t="s">
        <v>288</v>
      </c>
      <c r="I184" s="113" t="s">
        <v>1528</v>
      </c>
      <c r="J184" s="109" t="s">
        <v>1527</v>
      </c>
      <c r="K184" s="109" t="s">
        <v>1529</v>
      </c>
      <c r="L184" s="98" t="s">
        <v>1481</v>
      </c>
      <c r="M184" s="112" t="s">
        <v>190</v>
      </c>
    </row>
    <row r="185" spans="1:13" ht="45" customHeight="1">
      <c r="A185" s="61">
        <v>183</v>
      </c>
      <c r="B185" s="90">
        <f>IFERROR(VLOOKUP(C185,学会NO!$A$2:$B$138,2,FALSE),"")</f>
        <v>716</v>
      </c>
      <c r="C185" s="58" t="s">
        <v>530</v>
      </c>
      <c r="D185" s="98">
        <v>716201</v>
      </c>
      <c r="E185" s="93" t="str">
        <f t="shared" si="2"/>
        <v>01</v>
      </c>
      <c r="F185" s="109"/>
      <c r="G185" s="98">
        <v>0</v>
      </c>
      <c r="H185" s="95" t="s">
        <v>258</v>
      </c>
      <c r="I185" s="98">
        <v>2</v>
      </c>
      <c r="J185" s="109" t="s">
        <v>529</v>
      </c>
      <c r="K185" s="97" t="s">
        <v>531</v>
      </c>
      <c r="L185" s="113" t="s">
        <v>532</v>
      </c>
      <c r="M185" s="112" t="s">
        <v>264</v>
      </c>
    </row>
    <row r="186" spans="1:13" ht="45" customHeight="1">
      <c r="A186" s="61">
        <v>184</v>
      </c>
      <c r="B186" s="90">
        <f>IFERROR(VLOOKUP(C186,学会NO!$A$2:$B$138,2,FALSE),"")</f>
        <v>716</v>
      </c>
      <c r="C186" s="58" t="s">
        <v>530</v>
      </c>
      <c r="D186" s="98">
        <v>716202</v>
      </c>
      <c r="E186" s="93" t="str">
        <f t="shared" si="2"/>
        <v>02</v>
      </c>
      <c r="F186" s="109"/>
      <c r="G186" s="98">
        <v>0</v>
      </c>
      <c r="H186" s="95" t="s">
        <v>288</v>
      </c>
      <c r="I186" s="98" t="s">
        <v>535</v>
      </c>
      <c r="J186" s="109" t="s">
        <v>534</v>
      </c>
      <c r="K186" s="97" t="s">
        <v>531</v>
      </c>
      <c r="L186" s="98" t="s">
        <v>533</v>
      </c>
      <c r="M186" s="112" t="s">
        <v>264</v>
      </c>
    </row>
    <row r="187" spans="1:13" ht="45" customHeight="1">
      <c r="A187" s="61">
        <v>185</v>
      </c>
      <c r="B187" s="90">
        <f>IFERROR(VLOOKUP(C187,学会NO!$A$2:$B$138,2,FALSE),"")</f>
        <v>718</v>
      </c>
      <c r="C187" s="56" t="s">
        <v>707</v>
      </c>
      <c r="D187" s="98">
        <v>718201</v>
      </c>
      <c r="E187" s="93" t="str">
        <f t="shared" si="2"/>
        <v>01</v>
      </c>
      <c r="F187" s="109" t="s">
        <v>708</v>
      </c>
      <c r="G187" s="98">
        <v>1</v>
      </c>
      <c r="H187" s="95" t="s">
        <v>173</v>
      </c>
      <c r="I187" s="113" t="s">
        <v>713</v>
      </c>
      <c r="J187" s="109" t="s">
        <v>712</v>
      </c>
      <c r="K187" s="109" t="s">
        <v>714</v>
      </c>
      <c r="L187" s="98">
        <v>0</v>
      </c>
      <c r="M187" s="112" t="s">
        <v>190</v>
      </c>
    </row>
    <row r="188" spans="1:13" ht="45" customHeight="1">
      <c r="A188" s="61">
        <v>186</v>
      </c>
      <c r="B188" s="90">
        <f>IFERROR(VLOOKUP(C188,学会NO!$A$2:$B$138,2,FALSE),"")</f>
        <v>718</v>
      </c>
      <c r="C188" s="56" t="s">
        <v>707</v>
      </c>
      <c r="D188" s="98">
        <v>718202</v>
      </c>
      <c r="E188" s="93" t="str">
        <f t="shared" si="2"/>
        <v>02</v>
      </c>
      <c r="F188" s="109" t="s">
        <v>708</v>
      </c>
      <c r="G188" s="98">
        <v>1</v>
      </c>
      <c r="H188" s="95" t="s">
        <v>173</v>
      </c>
      <c r="I188" s="113" t="s">
        <v>713</v>
      </c>
      <c r="J188" s="109" t="s">
        <v>715</v>
      </c>
      <c r="K188" s="109" t="s">
        <v>714</v>
      </c>
      <c r="L188" s="98">
        <v>0</v>
      </c>
      <c r="M188" s="112" t="s">
        <v>190</v>
      </c>
    </row>
    <row r="189" spans="1:13" ht="45" customHeight="1">
      <c r="A189" s="61">
        <v>187</v>
      </c>
      <c r="B189" s="90">
        <f>IFERROR(VLOOKUP(C189,学会NO!$A$2:$B$138,2,FALSE),"")</f>
        <v>719</v>
      </c>
      <c r="C189" s="56" t="s">
        <v>1396</v>
      </c>
      <c r="D189" s="98">
        <v>719201</v>
      </c>
      <c r="E189" s="93" t="str">
        <f t="shared" si="2"/>
        <v>01</v>
      </c>
      <c r="F189" s="109" t="s">
        <v>1407</v>
      </c>
      <c r="G189" s="98">
        <v>4</v>
      </c>
      <c r="H189" s="95" t="s">
        <v>189</v>
      </c>
      <c r="I189" s="113" t="s">
        <v>1419</v>
      </c>
      <c r="J189" s="109" t="s">
        <v>1418</v>
      </c>
      <c r="K189" s="109" t="s">
        <v>1420</v>
      </c>
      <c r="L189" s="98" t="s">
        <v>1408</v>
      </c>
      <c r="M189" s="141" t="s">
        <v>190</v>
      </c>
    </row>
    <row r="190" spans="1:13" ht="45" customHeight="1">
      <c r="A190" s="61">
        <v>188</v>
      </c>
      <c r="B190" s="90">
        <f>IFERROR(VLOOKUP(C190,学会NO!$A$2:$B$138,2,FALSE),"")</f>
        <v>719</v>
      </c>
      <c r="C190" s="56" t="s">
        <v>1396</v>
      </c>
      <c r="D190" s="98">
        <v>719202</v>
      </c>
      <c r="E190" s="93" t="str">
        <f t="shared" si="2"/>
        <v>02</v>
      </c>
      <c r="F190" s="109" t="s">
        <v>1407</v>
      </c>
      <c r="G190" s="98">
        <v>4</v>
      </c>
      <c r="H190" s="95" t="s">
        <v>288</v>
      </c>
      <c r="I190" s="113" t="s">
        <v>1434</v>
      </c>
      <c r="J190" s="109" t="s">
        <v>1778</v>
      </c>
      <c r="K190" s="109" t="s">
        <v>644</v>
      </c>
      <c r="L190" s="98" t="s">
        <v>221</v>
      </c>
      <c r="M190" s="141" t="s">
        <v>190</v>
      </c>
    </row>
    <row r="191" spans="1:13" ht="45" customHeight="1">
      <c r="A191" s="61">
        <v>189</v>
      </c>
      <c r="B191" s="90">
        <f>IFERROR(VLOOKUP(C191,学会NO!$A$2:$B$138,2,FALSE),"")</f>
        <v>719</v>
      </c>
      <c r="C191" s="56" t="s">
        <v>1396</v>
      </c>
      <c r="D191" s="98">
        <v>719203</v>
      </c>
      <c r="E191" s="93" t="str">
        <f t="shared" si="2"/>
        <v>03</v>
      </c>
      <c r="F191" s="109" t="s">
        <v>1429</v>
      </c>
      <c r="G191" s="98">
        <v>13</v>
      </c>
      <c r="H191" s="95" t="s">
        <v>189</v>
      </c>
      <c r="I191" s="113" t="s">
        <v>1430</v>
      </c>
      <c r="J191" s="109" t="s">
        <v>1428</v>
      </c>
      <c r="K191" s="97" t="s">
        <v>1431</v>
      </c>
      <c r="L191" s="98" t="s">
        <v>1408</v>
      </c>
      <c r="M191" s="139" t="s">
        <v>190</v>
      </c>
    </row>
    <row r="192" spans="1:13" ht="45" customHeight="1">
      <c r="A192" s="61">
        <v>190</v>
      </c>
      <c r="B192" s="90">
        <f>IFERROR(VLOOKUP(C192,学会NO!$A$2:$B$138,2,FALSE),"")</f>
        <v>719</v>
      </c>
      <c r="C192" s="56" t="s">
        <v>1396</v>
      </c>
      <c r="D192" s="98">
        <v>719204</v>
      </c>
      <c r="E192" s="93" t="str">
        <f t="shared" si="2"/>
        <v>04</v>
      </c>
      <c r="F192" s="109" t="s">
        <v>1433</v>
      </c>
      <c r="G192" s="98">
        <v>12</v>
      </c>
      <c r="H192" s="95" t="s">
        <v>189</v>
      </c>
      <c r="I192" s="113" t="s">
        <v>1430</v>
      </c>
      <c r="J192" s="109" t="s">
        <v>1432</v>
      </c>
      <c r="K192" s="97" t="s">
        <v>1431</v>
      </c>
      <c r="L192" s="98" t="s">
        <v>1408</v>
      </c>
      <c r="M192" s="112" t="s">
        <v>190</v>
      </c>
    </row>
    <row r="193" spans="1:13" ht="45" customHeight="1">
      <c r="A193" s="61">
        <v>191</v>
      </c>
      <c r="B193" s="90">
        <f>IFERROR(VLOOKUP(C193,学会NO!$A$2:$B$138,2,FALSE),"")</f>
        <v>719</v>
      </c>
      <c r="C193" s="56" t="s">
        <v>1396</v>
      </c>
      <c r="D193" s="98">
        <v>719205</v>
      </c>
      <c r="E193" s="93" t="str">
        <f t="shared" si="2"/>
        <v>05</v>
      </c>
      <c r="F193" s="109" t="s">
        <v>1438</v>
      </c>
      <c r="G193" s="98">
        <v>1</v>
      </c>
      <c r="H193" s="95" t="s">
        <v>189</v>
      </c>
      <c r="I193" s="113" t="s">
        <v>1439</v>
      </c>
      <c r="J193" s="109" t="s">
        <v>1437</v>
      </c>
      <c r="K193" s="109" t="s">
        <v>1440</v>
      </c>
      <c r="L193" s="113" t="s">
        <v>1436</v>
      </c>
      <c r="M193" s="141" t="s">
        <v>190</v>
      </c>
    </row>
    <row r="194" spans="1:13" ht="45" customHeight="1">
      <c r="A194" s="61">
        <v>192</v>
      </c>
      <c r="B194" s="90">
        <f>IFERROR(VLOOKUP(C194,学会NO!$A$2:$B$138,2,FALSE),"")</f>
        <v>719</v>
      </c>
      <c r="C194" s="56" t="s">
        <v>1396</v>
      </c>
      <c r="D194" s="98">
        <v>719206</v>
      </c>
      <c r="E194" s="93" t="str">
        <f t="shared" si="2"/>
        <v>06</v>
      </c>
      <c r="F194" s="109"/>
      <c r="G194" s="98">
        <v>0</v>
      </c>
      <c r="H194" s="95" t="s">
        <v>189</v>
      </c>
      <c r="I194" s="113" t="s">
        <v>1442</v>
      </c>
      <c r="J194" s="109" t="s">
        <v>1441</v>
      </c>
      <c r="K194" s="97" t="s">
        <v>1443</v>
      </c>
      <c r="L194" s="113" t="s">
        <v>1405</v>
      </c>
      <c r="M194" s="141" t="s">
        <v>190</v>
      </c>
    </row>
    <row r="195" spans="1:13" ht="45" customHeight="1">
      <c r="A195" s="61">
        <v>193</v>
      </c>
      <c r="B195" s="90">
        <f>IFERROR(VLOOKUP(C195,学会NO!$A$2:$B$138,2,FALSE),"")</f>
        <v>719</v>
      </c>
      <c r="C195" s="56" t="s">
        <v>1396</v>
      </c>
      <c r="D195" s="98">
        <v>719207</v>
      </c>
      <c r="E195" s="93" t="str">
        <f t="shared" ref="E195:E258" si="3">RIGHT(D195,2)</f>
        <v>07</v>
      </c>
      <c r="F195" s="109" t="s">
        <v>1834</v>
      </c>
      <c r="G195" s="98">
        <v>5</v>
      </c>
      <c r="H195" s="95" t="s">
        <v>288</v>
      </c>
      <c r="I195" s="113" t="s">
        <v>1434</v>
      </c>
      <c r="J195" s="109" t="s">
        <v>1448</v>
      </c>
      <c r="K195" s="97" t="s">
        <v>1443</v>
      </c>
      <c r="L195" s="98" t="s">
        <v>1408</v>
      </c>
      <c r="M195" s="137" t="s">
        <v>190</v>
      </c>
    </row>
    <row r="196" spans="1:13" ht="45" customHeight="1">
      <c r="A196" s="61">
        <v>194</v>
      </c>
      <c r="B196" s="90">
        <f>IFERROR(VLOOKUP(C196,学会NO!$A$2:$B$138,2,FALSE),"")</f>
        <v>719</v>
      </c>
      <c r="C196" s="56" t="s">
        <v>1396</v>
      </c>
      <c r="D196" s="98">
        <v>719208</v>
      </c>
      <c r="E196" s="93" t="str">
        <f t="shared" si="3"/>
        <v>08</v>
      </c>
      <c r="F196" s="109" t="s">
        <v>1407</v>
      </c>
      <c r="G196" s="98">
        <v>4</v>
      </c>
      <c r="H196" s="95" t="s">
        <v>189</v>
      </c>
      <c r="I196" s="113" t="s">
        <v>1426</v>
      </c>
      <c r="J196" s="109" t="s">
        <v>1425</v>
      </c>
      <c r="K196" s="97" t="s">
        <v>1427</v>
      </c>
      <c r="L196" s="98" t="s">
        <v>1408</v>
      </c>
      <c r="M196" s="137" t="s">
        <v>190</v>
      </c>
    </row>
    <row r="197" spans="1:13" ht="45" customHeight="1">
      <c r="A197" s="61">
        <v>195</v>
      </c>
      <c r="B197" s="90">
        <f>IFERROR(VLOOKUP(C197,学会NO!$A$2:$B$138,2,FALSE),"")</f>
        <v>719</v>
      </c>
      <c r="C197" s="56" t="s">
        <v>1396</v>
      </c>
      <c r="D197" s="98">
        <v>719209</v>
      </c>
      <c r="E197" s="93" t="str">
        <f t="shared" si="3"/>
        <v>09</v>
      </c>
      <c r="F197" s="109" t="s">
        <v>1397</v>
      </c>
      <c r="G197" s="98">
        <v>3</v>
      </c>
      <c r="H197" s="95" t="s">
        <v>189</v>
      </c>
      <c r="I197" s="113" t="s">
        <v>1446</v>
      </c>
      <c r="J197" s="109" t="s">
        <v>1445</v>
      </c>
      <c r="K197" s="109" t="s">
        <v>1447</v>
      </c>
      <c r="L197" s="98" t="s">
        <v>1444</v>
      </c>
      <c r="M197" s="141" t="s">
        <v>190</v>
      </c>
    </row>
    <row r="198" spans="1:13" ht="45" customHeight="1">
      <c r="A198" s="61">
        <v>196</v>
      </c>
      <c r="B198" s="129">
        <f>IFERROR(VLOOKUP(C198,学会NO!$A$2:$B$138,2,FALSE),"")</f>
        <v>719</v>
      </c>
      <c r="C198" s="56" t="s">
        <v>1396</v>
      </c>
      <c r="D198" s="130">
        <v>719210</v>
      </c>
      <c r="E198" s="131" t="str">
        <f t="shared" si="3"/>
        <v>10</v>
      </c>
      <c r="F198" s="132" t="s">
        <v>1438</v>
      </c>
      <c r="G198" s="130">
        <v>1</v>
      </c>
      <c r="H198" s="133" t="s">
        <v>189</v>
      </c>
      <c r="I198" s="162" t="s">
        <v>1450</v>
      </c>
      <c r="J198" s="132" t="s">
        <v>1449</v>
      </c>
      <c r="K198" s="164" t="s">
        <v>1431</v>
      </c>
      <c r="L198" s="162" t="s">
        <v>1405</v>
      </c>
      <c r="M198" s="165" t="s">
        <v>264</v>
      </c>
    </row>
    <row r="199" spans="1:13" ht="45" customHeight="1">
      <c r="A199" s="61">
        <v>197</v>
      </c>
      <c r="B199" s="90">
        <f>IFERROR(VLOOKUP(C199,学会NO!$A$2:$B$138,2,FALSE),"")</f>
        <v>719</v>
      </c>
      <c r="C199" s="91" t="s">
        <v>1396</v>
      </c>
      <c r="D199" s="98">
        <v>719211</v>
      </c>
      <c r="E199" s="93" t="str">
        <f t="shared" si="3"/>
        <v>11</v>
      </c>
      <c r="F199" s="109" t="s">
        <v>1407</v>
      </c>
      <c r="G199" s="98">
        <v>4</v>
      </c>
      <c r="H199" s="95" t="s">
        <v>189</v>
      </c>
      <c r="I199" s="113" t="s">
        <v>1452</v>
      </c>
      <c r="J199" s="109" t="s">
        <v>1451</v>
      </c>
      <c r="K199" s="97" t="s">
        <v>1427</v>
      </c>
      <c r="L199" s="98" t="s">
        <v>1416</v>
      </c>
      <c r="M199" s="139" t="s">
        <v>190</v>
      </c>
    </row>
    <row r="200" spans="1:13" ht="45" customHeight="1">
      <c r="A200" s="61">
        <v>198</v>
      </c>
      <c r="B200" s="90">
        <f>IFERROR(VLOOKUP(C200,学会NO!$A$2:$B$138,2,FALSE),"")</f>
        <v>719</v>
      </c>
      <c r="C200" s="91" t="s">
        <v>1396</v>
      </c>
      <c r="D200" s="98">
        <v>719212</v>
      </c>
      <c r="E200" s="93" t="str">
        <f t="shared" si="3"/>
        <v>12</v>
      </c>
      <c r="F200" s="109" t="s">
        <v>1397</v>
      </c>
      <c r="G200" s="98">
        <v>3</v>
      </c>
      <c r="H200" s="95" t="s">
        <v>189</v>
      </c>
      <c r="I200" s="113" t="s">
        <v>1453</v>
      </c>
      <c r="J200" s="109" t="s">
        <v>1835</v>
      </c>
      <c r="K200" s="97" t="s">
        <v>1443</v>
      </c>
      <c r="L200" s="113" t="s">
        <v>1403</v>
      </c>
      <c r="M200" s="152" t="s">
        <v>190</v>
      </c>
    </row>
    <row r="201" spans="1:13" ht="45" customHeight="1">
      <c r="A201" s="61">
        <v>199</v>
      </c>
      <c r="B201" s="90">
        <f>IFERROR(VLOOKUP(C201,学会NO!$A$2:$B$138,2,FALSE),"")</f>
        <v>719</v>
      </c>
      <c r="C201" s="91" t="s">
        <v>1396</v>
      </c>
      <c r="D201" s="98">
        <v>719213</v>
      </c>
      <c r="E201" s="93" t="str">
        <f t="shared" si="3"/>
        <v>13</v>
      </c>
      <c r="F201" s="109" t="s">
        <v>1407</v>
      </c>
      <c r="G201" s="98">
        <v>4</v>
      </c>
      <c r="H201" s="95" t="s">
        <v>189</v>
      </c>
      <c r="I201" s="113" t="s">
        <v>1461</v>
      </c>
      <c r="J201" s="109" t="s">
        <v>1460</v>
      </c>
      <c r="K201" s="109" t="s">
        <v>1462</v>
      </c>
      <c r="L201" s="113" t="s">
        <v>1436</v>
      </c>
      <c r="M201" s="112" t="s">
        <v>190</v>
      </c>
    </row>
    <row r="202" spans="1:13" ht="45" customHeight="1">
      <c r="A202" s="61">
        <v>200</v>
      </c>
      <c r="B202" s="90">
        <f>IFERROR(VLOOKUP(C202,学会NO!$A$2:$B$138,2,FALSE),"")</f>
        <v>719</v>
      </c>
      <c r="C202" s="91" t="s">
        <v>1396</v>
      </c>
      <c r="D202" s="98">
        <v>719214</v>
      </c>
      <c r="E202" s="93" t="str">
        <f t="shared" si="3"/>
        <v>14</v>
      </c>
      <c r="F202" s="109" t="s">
        <v>1397</v>
      </c>
      <c r="G202" s="98">
        <v>3</v>
      </c>
      <c r="H202" s="95" t="s">
        <v>189</v>
      </c>
      <c r="I202" s="113" t="s">
        <v>1464</v>
      </c>
      <c r="J202" s="109" t="s">
        <v>1463</v>
      </c>
      <c r="K202" s="97" t="s">
        <v>1431</v>
      </c>
      <c r="L202" s="98" t="s">
        <v>1408</v>
      </c>
      <c r="M202" s="141" t="s">
        <v>190</v>
      </c>
    </row>
    <row r="203" spans="1:13" ht="45" customHeight="1">
      <c r="A203" s="61">
        <v>201</v>
      </c>
      <c r="B203" s="90">
        <f>IFERROR(VLOOKUP(C203,学会NO!$A$2:$B$138,2,FALSE),"")</f>
        <v>719</v>
      </c>
      <c r="C203" s="91" t="s">
        <v>1396</v>
      </c>
      <c r="D203" s="98">
        <v>719215</v>
      </c>
      <c r="E203" s="93" t="str">
        <f t="shared" si="3"/>
        <v>15</v>
      </c>
      <c r="F203" s="109" t="s">
        <v>1397</v>
      </c>
      <c r="G203" s="98">
        <v>3</v>
      </c>
      <c r="H203" s="95" t="s">
        <v>189</v>
      </c>
      <c r="I203" s="113" t="s">
        <v>1466</v>
      </c>
      <c r="J203" s="109" t="s">
        <v>1465</v>
      </c>
      <c r="K203" s="97" t="s">
        <v>1431</v>
      </c>
      <c r="L203" s="113" t="s">
        <v>1403</v>
      </c>
      <c r="M203" s="112" t="s">
        <v>190</v>
      </c>
    </row>
    <row r="204" spans="1:13" ht="45" customHeight="1">
      <c r="A204" s="61">
        <v>202</v>
      </c>
      <c r="B204" s="90">
        <f>IFERROR(VLOOKUP(C204,学会NO!$A$2:$B$138,2,FALSE),"")</f>
        <v>719</v>
      </c>
      <c r="C204" s="91" t="s">
        <v>1396</v>
      </c>
      <c r="D204" s="98">
        <v>719216</v>
      </c>
      <c r="E204" s="93" t="str">
        <f t="shared" si="3"/>
        <v>16</v>
      </c>
      <c r="F204" s="109" t="s">
        <v>1407</v>
      </c>
      <c r="G204" s="98">
        <v>4</v>
      </c>
      <c r="H204" s="95" t="s">
        <v>189</v>
      </c>
      <c r="I204" s="113" t="s">
        <v>1470</v>
      </c>
      <c r="J204" s="109" t="s">
        <v>1469</v>
      </c>
      <c r="K204" s="109" t="s">
        <v>1471</v>
      </c>
      <c r="L204" s="98" t="s">
        <v>1444</v>
      </c>
      <c r="M204" s="141" t="s">
        <v>190</v>
      </c>
    </row>
    <row r="205" spans="1:13" ht="45" customHeight="1">
      <c r="A205" s="61">
        <v>203</v>
      </c>
      <c r="B205" s="90">
        <f>IFERROR(VLOOKUP(C205,学会NO!$A$2:$B$138,2,FALSE),"")</f>
        <v>719</v>
      </c>
      <c r="C205" s="91" t="s">
        <v>1396</v>
      </c>
      <c r="D205" s="98">
        <v>719217</v>
      </c>
      <c r="E205" s="93" t="str">
        <f t="shared" si="3"/>
        <v>17</v>
      </c>
      <c r="F205" s="109" t="s">
        <v>1473</v>
      </c>
      <c r="G205" s="98">
        <v>5</v>
      </c>
      <c r="H205" s="95" t="s">
        <v>288</v>
      </c>
      <c r="I205" s="113" t="s">
        <v>1474</v>
      </c>
      <c r="J205" s="109" t="s">
        <v>1472</v>
      </c>
      <c r="K205" s="109" t="s">
        <v>1475</v>
      </c>
      <c r="L205" s="98" t="s">
        <v>1444</v>
      </c>
      <c r="M205" s="141" t="s">
        <v>190</v>
      </c>
    </row>
    <row r="206" spans="1:13" ht="45" customHeight="1">
      <c r="A206" s="61">
        <v>204</v>
      </c>
      <c r="B206" s="90">
        <f>IFERROR(VLOOKUP(C206,学会NO!$A$2:$B$138,2,FALSE),"")</f>
        <v>719</v>
      </c>
      <c r="C206" s="91" t="s">
        <v>1396</v>
      </c>
      <c r="D206" s="98">
        <v>719218</v>
      </c>
      <c r="E206" s="93" t="str">
        <f t="shared" si="3"/>
        <v>18</v>
      </c>
      <c r="F206" s="109" t="s">
        <v>1407</v>
      </c>
      <c r="G206" s="98">
        <v>4</v>
      </c>
      <c r="H206" s="95" t="s">
        <v>189</v>
      </c>
      <c r="I206" s="113" t="s">
        <v>1459</v>
      </c>
      <c r="J206" s="109" t="s">
        <v>1458</v>
      </c>
      <c r="K206" s="97" t="s">
        <v>1435</v>
      </c>
      <c r="L206" s="98" t="s">
        <v>1408</v>
      </c>
      <c r="M206" s="112" t="s">
        <v>190</v>
      </c>
    </row>
    <row r="207" spans="1:13" ht="45" customHeight="1">
      <c r="A207" s="61">
        <v>205</v>
      </c>
      <c r="B207" s="90">
        <f>IFERROR(VLOOKUP(C207,学会NO!$A$2:$B$138,2,FALSE),"")</f>
        <v>719</v>
      </c>
      <c r="C207" s="91" t="s">
        <v>1396</v>
      </c>
      <c r="D207" s="98">
        <v>719219</v>
      </c>
      <c r="E207" s="93" t="str">
        <f t="shared" si="3"/>
        <v>19</v>
      </c>
      <c r="F207" s="109" t="s">
        <v>1407</v>
      </c>
      <c r="G207" s="98">
        <v>4</v>
      </c>
      <c r="H207" s="95" t="s">
        <v>189</v>
      </c>
      <c r="I207" s="113" t="s">
        <v>1468</v>
      </c>
      <c r="J207" s="109" t="s">
        <v>1467</v>
      </c>
      <c r="K207" s="97" t="s">
        <v>1431</v>
      </c>
      <c r="L207" s="113" t="s">
        <v>1405</v>
      </c>
      <c r="M207" s="112" t="s">
        <v>190</v>
      </c>
    </row>
    <row r="208" spans="1:13" ht="45" customHeight="1">
      <c r="A208" s="61">
        <v>206</v>
      </c>
      <c r="B208" s="90">
        <f>IFERROR(VLOOKUP(C208,学会NO!$A$2:$B$138,2,FALSE),"")</f>
        <v>719</v>
      </c>
      <c r="C208" s="91" t="s">
        <v>1396</v>
      </c>
      <c r="D208" s="98">
        <v>719220</v>
      </c>
      <c r="E208" s="93" t="str">
        <f t="shared" si="3"/>
        <v>20</v>
      </c>
      <c r="F208" s="109" t="s">
        <v>1423</v>
      </c>
      <c r="G208" s="98">
        <v>3</v>
      </c>
      <c r="H208" s="95" t="s">
        <v>189</v>
      </c>
      <c r="I208" s="113" t="s">
        <v>1836</v>
      </c>
      <c r="J208" s="109" t="s">
        <v>1422</v>
      </c>
      <c r="K208" s="109" t="s">
        <v>1424</v>
      </c>
      <c r="L208" s="98" t="s">
        <v>1421</v>
      </c>
      <c r="M208" s="141" t="s">
        <v>190</v>
      </c>
    </row>
    <row r="209" spans="1:13" ht="114.6" customHeight="1">
      <c r="A209" s="61">
        <v>207</v>
      </c>
      <c r="B209" s="90">
        <f>IFERROR(VLOOKUP(C209,学会NO!$A$2:$B$138,2,FALSE),"")</f>
        <v>719</v>
      </c>
      <c r="C209" s="91" t="s">
        <v>1396</v>
      </c>
      <c r="D209" s="98">
        <v>719221</v>
      </c>
      <c r="E209" s="93" t="str">
        <f t="shared" si="3"/>
        <v>21</v>
      </c>
      <c r="F209" s="109" t="s">
        <v>1455</v>
      </c>
      <c r="G209" s="98">
        <v>1</v>
      </c>
      <c r="H209" s="95" t="s">
        <v>189</v>
      </c>
      <c r="I209" s="113" t="s">
        <v>1456</v>
      </c>
      <c r="J209" s="109" t="s">
        <v>1454</v>
      </c>
      <c r="K209" s="109" t="s">
        <v>1457</v>
      </c>
      <c r="L209" s="113" t="s">
        <v>1398</v>
      </c>
      <c r="M209" s="141" t="s">
        <v>190</v>
      </c>
    </row>
    <row r="210" spans="1:13" ht="99" customHeight="1">
      <c r="A210" s="61">
        <v>208</v>
      </c>
      <c r="B210" s="90">
        <f>IFERROR(VLOOKUP(C210,学会NO!$A$2:$B$138,2,FALSE),"")</f>
        <v>719</v>
      </c>
      <c r="C210" s="91" t="s">
        <v>1396</v>
      </c>
      <c r="D210" s="98">
        <v>719222</v>
      </c>
      <c r="E210" s="93" t="str">
        <f t="shared" si="3"/>
        <v>22</v>
      </c>
      <c r="F210" s="109" t="s">
        <v>1455</v>
      </c>
      <c r="G210" s="98">
        <v>1</v>
      </c>
      <c r="H210" s="95" t="s">
        <v>284</v>
      </c>
      <c r="I210" s="113" t="s">
        <v>1477</v>
      </c>
      <c r="J210" s="109" t="s">
        <v>1476</v>
      </c>
      <c r="K210" s="109" t="s">
        <v>1457</v>
      </c>
      <c r="L210" s="113" t="s">
        <v>1405</v>
      </c>
      <c r="M210" s="137" t="s">
        <v>190</v>
      </c>
    </row>
    <row r="211" spans="1:13" ht="69.599999999999994" customHeight="1">
      <c r="A211" s="61">
        <v>209</v>
      </c>
      <c r="B211" s="90">
        <f>IFERROR(VLOOKUP(C211,学会NO!$A$2:$B$138,2,FALSE),"")</f>
        <v>719</v>
      </c>
      <c r="C211" s="91" t="s">
        <v>1396</v>
      </c>
      <c r="D211" s="98">
        <v>719223</v>
      </c>
      <c r="E211" s="93" t="str">
        <f t="shared" si="3"/>
        <v>23</v>
      </c>
      <c r="F211" s="109" t="s">
        <v>1407</v>
      </c>
      <c r="G211" s="98">
        <v>4</v>
      </c>
      <c r="H211" s="95" t="s">
        <v>189</v>
      </c>
      <c r="I211" s="113" t="s">
        <v>1479</v>
      </c>
      <c r="J211" s="109" t="s">
        <v>1478</v>
      </c>
      <c r="K211" s="97" t="s">
        <v>1480</v>
      </c>
      <c r="L211" s="98" t="s">
        <v>1408</v>
      </c>
      <c r="M211" s="141" t="s">
        <v>190</v>
      </c>
    </row>
    <row r="212" spans="1:13" ht="157.15" customHeight="1">
      <c r="A212" s="61">
        <v>210</v>
      </c>
      <c r="B212" s="90">
        <f>IFERROR(VLOOKUP(C212,学会NO!$A$2:$B$138,2,FALSE),"")</f>
        <v>721</v>
      </c>
      <c r="C212" s="91" t="s">
        <v>278</v>
      </c>
      <c r="D212" s="98">
        <v>721201</v>
      </c>
      <c r="E212" s="93" t="str">
        <f t="shared" si="3"/>
        <v>01</v>
      </c>
      <c r="F212" s="109" t="s">
        <v>297</v>
      </c>
      <c r="G212" s="98">
        <v>1</v>
      </c>
      <c r="H212" s="95" t="s">
        <v>284</v>
      </c>
      <c r="I212" s="98" t="s">
        <v>298</v>
      </c>
      <c r="J212" s="109" t="s">
        <v>277</v>
      </c>
      <c r="K212" s="97" t="s">
        <v>299</v>
      </c>
      <c r="L212" s="113" t="s">
        <v>339</v>
      </c>
      <c r="M212" s="112" t="s">
        <v>264</v>
      </c>
    </row>
    <row r="213" spans="1:13" ht="45" customHeight="1">
      <c r="A213" s="61">
        <v>211</v>
      </c>
      <c r="B213" s="90">
        <f>IFERROR(VLOOKUP(C213,学会NO!$A$2:$B$138,2,FALSE),"")</f>
        <v>723</v>
      </c>
      <c r="C213" s="95" t="s">
        <v>441</v>
      </c>
      <c r="D213" s="98">
        <v>723201</v>
      </c>
      <c r="E213" s="93" t="str">
        <f t="shared" si="3"/>
        <v>01</v>
      </c>
      <c r="F213" s="109" t="s">
        <v>442</v>
      </c>
      <c r="G213" s="98">
        <v>1</v>
      </c>
      <c r="H213" s="95" t="s">
        <v>444</v>
      </c>
      <c r="I213" s="98" t="s">
        <v>445</v>
      </c>
      <c r="J213" s="109" t="s">
        <v>440</v>
      </c>
      <c r="K213" s="109" t="s">
        <v>443</v>
      </c>
      <c r="L213" s="98">
        <v>0</v>
      </c>
      <c r="M213" s="152" t="s">
        <v>264</v>
      </c>
    </row>
    <row r="214" spans="1:13" ht="45" customHeight="1">
      <c r="A214" s="61">
        <v>212</v>
      </c>
      <c r="B214" s="90">
        <f>IFERROR(VLOOKUP(C214,学会NO!$A$2:$B$138,2,FALSE),"")</f>
        <v>723</v>
      </c>
      <c r="C214" s="95" t="s">
        <v>441</v>
      </c>
      <c r="D214" s="98">
        <v>723202</v>
      </c>
      <c r="E214" s="93" t="str">
        <f t="shared" si="3"/>
        <v>02</v>
      </c>
      <c r="F214" s="109"/>
      <c r="G214" s="98">
        <v>0</v>
      </c>
      <c r="H214" s="95" t="s">
        <v>173</v>
      </c>
      <c r="I214" s="98" t="s">
        <v>447</v>
      </c>
      <c r="J214" s="109" t="s">
        <v>446</v>
      </c>
      <c r="K214" s="97" t="s">
        <v>448</v>
      </c>
      <c r="L214" s="98">
        <v>0</v>
      </c>
      <c r="M214" s="152" t="s">
        <v>264</v>
      </c>
    </row>
    <row r="215" spans="1:13" ht="90.6" customHeight="1">
      <c r="A215" s="61">
        <v>213</v>
      </c>
      <c r="B215" s="90">
        <f>IFERROR(VLOOKUP(C215,学会NO!$A$2:$B$138,2,FALSE),"")</f>
        <v>723</v>
      </c>
      <c r="C215" s="95" t="s">
        <v>441</v>
      </c>
      <c r="D215" s="98">
        <v>723203</v>
      </c>
      <c r="E215" s="93" t="str">
        <f t="shared" si="3"/>
        <v>03</v>
      </c>
      <c r="F215" s="109"/>
      <c r="G215" s="98">
        <v>0</v>
      </c>
      <c r="H215" s="95" t="s">
        <v>284</v>
      </c>
      <c r="I215" s="98" t="s">
        <v>450</v>
      </c>
      <c r="J215" s="109" t="s">
        <v>449</v>
      </c>
      <c r="K215" s="97" t="s">
        <v>448</v>
      </c>
      <c r="L215" s="98">
        <v>0</v>
      </c>
      <c r="M215" s="121" t="s">
        <v>264</v>
      </c>
    </row>
    <row r="216" spans="1:13" ht="121.15" customHeight="1">
      <c r="A216" s="61">
        <v>214</v>
      </c>
      <c r="B216" s="90">
        <f>IFERROR(VLOOKUP(C216,学会NO!$A$2:$B$138,2,FALSE),"")</f>
        <v>723</v>
      </c>
      <c r="C216" s="95" t="s">
        <v>441</v>
      </c>
      <c r="D216" s="98">
        <v>723204</v>
      </c>
      <c r="E216" s="93" t="str">
        <f t="shared" si="3"/>
        <v>04</v>
      </c>
      <c r="F216" s="109"/>
      <c r="G216" s="98">
        <v>0</v>
      </c>
      <c r="H216" s="95" t="s">
        <v>173</v>
      </c>
      <c r="I216" s="98" t="s">
        <v>452</v>
      </c>
      <c r="J216" s="109" t="s">
        <v>451</v>
      </c>
      <c r="K216" s="97" t="s">
        <v>448</v>
      </c>
      <c r="L216" s="98">
        <v>0</v>
      </c>
      <c r="M216" s="121" t="s">
        <v>264</v>
      </c>
    </row>
    <row r="217" spans="1:13" ht="45" customHeight="1">
      <c r="A217" s="61">
        <v>215</v>
      </c>
      <c r="B217" s="90">
        <f>IFERROR(VLOOKUP(C217,学会NO!$A$2:$B$138,2,FALSE),"")</f>
        <v>724</v>
      </c>
      <c r="C217" s="91" t="s">
        <v>994</v>
      </c>
      <c r="D217" s="98">
        <v>724201</v>
      </c>
      <c r="E217" s="93" t="str">
        <f t="shared" si="3"/>
        <v>01</v>
      </c>
      <c r="F217" s="109" t="s">
        <v>1004</v>
      </c>
      <c r="G217" s="98">
        <v>2</v>
      </c>
      <c r="H217" s="95" t="s">
        <v>258</v>
      </c>
      <c r="I217" s="113" t="s">
        <v>1005</v>
      </c>
      <c r="J217" s="109" t="s">
        <v>1003</v>
      </c>
      <c r="K217" s="109" t="s">
        <v>1006</v>
      </c>
      <c r="L217" s="98" t="s">
        <v>955</v>
      </c>
      <c r="M217" s="112" t="s">
        <v>190</v>
      </c>
    </row>
    <row r="218" spans="1:13" ht="45" customHeight="1">
      <c r="A218" s="61">
        <v>216</v>
      </c>
      <c r="B218" s="90">
        <f>IFERROR(VLOOKUP(C218,学会NO!$A$2:$B$138,2,FALSE),"")</f>
        <v>724</v>
      </c>
      <c r="C218" s="91" t="s">
        <v>994</v>
      </c>
      <c r="D218" s="98">
        <v>724202</v>
      </c>
      <c r="E218" s="93" t="str">
        <f t="shared" si="3"/>
        <v>02</v>
      </c>
      <c r="F218" s="109" t="s">
        <v>1008</v>
      </c>
      <c r="G218" s="98">
        <v>2</v>
      </c>
      <c r="H218" s="95" t="s">
        <v>258</v>
      </c>
      <c r="I218" s="113" t="s">
        <v>1009</v>
      </c>
      <c r="J218" s="109" t="s">
        <v>1007</v>
      </c>
      <c r="K218" s="109" t="s">
        <v>1010</v>
      </c>
      <c r="L218" s="98" t="s">
        <v>955</v>
      </c>
      <c r="M218" s="155" t="s">
        <v>264</v>
      </c>
    </row>
    <row r="219" spans="1:13" ht="45" customHeight="1">
      <c r="A219" s="61">
        <v>217</v>
      </c>
      <c r="B219" s="90">
        <f>IFERROR(VLOOKUP(C219,学会NO!$A$2:$B$138,2,FALSE),"")</f>
        <v>724</v>
      </c>
      <c r="C219" s="91" t="s">
        <v>994</v>
      </c>
      <c r="D219" s="98">
        <v>724203</v>
      </c>
      <c r="E219" s="93" t="str">
        <f t="shared" si="3"/>
        <v>03</v>
      </c>
      <c r="F219" s="109" t="s">
        <v>1012</v>
      </c>
      <c r="G219" s="98">
        <v>1</v>
      </c>
      <c r="H219" s="95" t="s">
        <v>288</v>
      </c>
      <c r="I219" s="113" t="s">
        <v>1013</v>
      </c>
      <c r="J219" s="109" t="s">
        <v>1011</v>
      </c>
      <c r="K219" s="97" t="s">
        <v>940</v>
      </c>
      <c r="L219" s="98" t="s">
        <v>932</v>
      </c>
      <c r="M219" s="140" t="s">
        <v>264</v>
      </c>
    </row>
    <row r="220" spans="1:13" ht="45" customHeight="1">
      <c r="A220" s="61">
        <v>218</v>
      </c>
      <c r="B220" s="90">
        <f>IFERROR(VLOOKUP(C220,学会NO!$A$2:$B$138,2,FALSE),"")</f>
        <v>724</v>
      </c>
      <c r="C220" s="91" t="s">
        <v>994</v>
      </c>
      <c r="D220" s="98">
        <v>724204</v>
      </c>
      <c r="E220" s="93" t="str">
        <f t="shared" si="3"/>
        <v>04</v>
      </c>
      <c r="F220" s="109" t="s">
        <v>1012</v>
      </c>
      <c r="G220" s="98">
        <v>1</v>
      </c>
      <c r="H220" s="95" t="s">
        <v>288</v>
      </c>
      <c r="I220" s="113" t="s">
        <v>1013</v>
      </c>
      <c r="J220" s="109" t="s">
        <v>1014</v>
      </c>
      <c r="K220" s="109" t="s">
        <v>1015</v>
      </c>
      <c r="L220" s="98" t="s">
        <v>947</v>
      </c>
      <c r="M220" s="112" t="s">
        <v>190</v>
      </c>
    </row>
    <row r="221" spans="1:13" ht="45" customHeight="1">
      <c r="A221" s="61">
        <v>219</v>
      </c>
      <c r="B221" s="90">
        <f>IFERROR(VLOOKUP(C221,学会NO!$A$2:$B$138,2,FALSE),"")</f>
        <v>724</v>
      </c>
      <c r="C221" s="91" t="s">
        <v>994</v>
      </c>
      <c r="D221" s="98">
        <v>724205</v>
      </c>
      <c r="E221" s="93" t="str">
        <f t="shared" si="3"/>
        <v>05</v>
      </c>
      <c r="F221" s="109" t="s">
        <v>1017</v>
      </c>
      <c r="G221" s="98">
        <v>4</v>
      </c>
      <c r="H221" s="95" t="s">
        <v>897</v>
      </c>
      <c r="I221" s="113" t="s">
        <v>1018</v>
      </c>
      <c r="J221" s="109" t="s">
        <v>1016</v>
      </c>
      <c r="K221" s="97" t="s">
        <v>984</v>
      </c>
      <c r="L221" s="98" t="s">
        <v>955</v>
      </c>
      <c r="M221" s="112" t="s">
        <v>190</v>
      </c>
    </row>
    <row r="222" spans="1:13" ht="76.900000000000006" customHeight="1">
      <c r="A222" s="61">
        <v>220</v>
      </c>
      <c r="B222" s="90">
        <f>IFERROR(VLOOKUP(C222,学会NO!$A$2:$B$138,2,FALSE),"")</f>
        <v>725</v>
      </c>
      <c r="C222" s="91" t="s">
        <v>1208</v>
      </c>
      <c r="D222" s="98">
        <v>725201</v>
      </c>
      <c r="E222" s="93" t="str">
        <f t="shared" si="3"/>
        <v>01</v>
      </c>
      <c r="F222" s="109" t="s">
        <v>1210</v>
      </c>
      <c r="G222" s="98">
        <v>4</v>
      </c>
      <c r="H222" s="95" t="s">
        <v>173</v>
      </c>
      <c r="I222" s="135" t="s">
        <v>1830</v>
      </c>
      <c r="J222" s="109" t="s">
        <v>1209</v>
      </c>
      <c r="K222" s="97" t="s">
        <v>1211</v>
      </c>
      <c r="L222" s="113" t="s">
        <v>1207</v>
      </c>
      <c r="M222" s="112" t="s">
        <v>190</v>
      </c>
    </row>
    <row r="223" spans="1:13" ht="86.45" customHeight="1">
      <c r="A223" s="61">
        <v>221</v>
      </c>
      <c r="B223" s="90">
        <f>IFERROR(VLOOKUP(C223,学会NO!$A$2:$B$138,2,FALSE),"")</f>
        <v>726</v>
      </c>
      <c r="C223" s="91" t="s">
        <v>1048</v>
      </c>
      <c r="D223" s="98">
        <v>726201</v>
      </c>
      <c r="E223" s="93" t="str">
        <f t="shared" si="3"/>
        <v>01</v>
      </c>
      <c r="F223" s="109" t="s">
        <v>1050</v>
      </c>
      <c r="G223" s="98">
        <v>2</v>
      </c>
      <c r="H223" s="95" t="s">
        <v>173</v>
      </c>
      <c r="I223" s="113" t="s">
        <v>1053</v>
      </c>
      <c r="J223" s="109" t="s">
        <v>1052</v>
      </c>
      <c r="K223" s="97" t="s">
        <v>1054</v>
      </c>
      <c r="L223" s="98" t="s">
        <v>1046</v>
      </c>
      <c r="M223" s="155" t="s">
        <v>1853</v>
      </c>
    </row>
    <row r="224" spans="1:13" ht="45" customHeight="1">
      <c r="A224" s="61">
        <v>222</v>
      </c>
      <c r="B224" s="90">
        <f>IFERROR(VLOOKUP(C224,学会NO!$A$2:$B$138,2,FALSE),"")</f>
        <v>726</v>
      </c>
      <c r="C224" s="91" t="s">
        <v>1048</v>
      </c>
      <c r="D224" s="98">
        <v>726202</v>
      </c>
      <c r="E224" s="93" t="str">
        <f t="shared" si="3"/>
        <v>02</v>
      </c>
      <c r="F224" s="109" t="s">
        <v>1050</v>
      </c>
      <c r="G224" s="98">
        <v>2</v>
      </c>
      <c r="H224" s="95" t="s">
        <v>173</v>
      </c>
      <c r="I224" s="113" t="s">
        <v>1057</v>
      </c>
      <c r="J224" s="109" t="s">
        <v>1056</v>
      </c>
      <c r="K224" s="97" t="s">
        <v>1054</v>
      </c>
      <c r="L224" s="98" t="s">
        <v>1058</v>
      </c>
      <c r="M224" s="155" t="s">
        <v>190</v>
      </c>
    </row>
    <row r="225" spans="1:13" ht="45" customHeight="1">
      <c r="A225" s="61">
        <v>223</v>
      </c>
      <c r="B225" s="90">
        <f>IFERROR(VLOOKUP(C225,学会NO!$A$2:$B$138,2,FALSE),"")</f>
        <v>726</v>
      </c>
      <c r="C225" s="91" t="s">
        <v>1048</v>
      </c>
      <c r="D225" s="98">
        <v>726203</v>
      </c>
      <c r="E225" s="93" t="str">
        <f t="shared" si="3"/>
        <v>03</v>
      </c>
      <c r="F225" s="109" t="s">
        <v>1050</v>
      </c>
      <c r="G225" s="98">
        <v>2</v>
      </c>
      <c r="H225" s="95" t="s">
        <v>173</v>
      </c>
      <c r="I225" s="113" t="s">
        <v>1061</v>
      </c>
      <c r="J225" s="109" t="s">
        <v>1060</v>
      </c>
      <c r="K225" s="97" t="s">
        <v>1054</v>
      </c>
      <c r="L225" s="113" t="s">
        <v>416</v>
      </c>
      <c r="M225" s="155" t="s">
        <v>190</v>
      </c>
    </row>
    <row r="226" spans="1:13" ht="121.15" customHeight="1">
      <c r="A226" s="61">
        <v>224</v>
      </c>
      <c r="B226" s="90">
        <f>IFERROR(VLOOKUP(C226,学会NO!$A$2:$B$138,2,FALSE),"")</f>
        <v>726</v>
      </c>
      <c r="C226" s="91" t="s">
        <v>1048</v>
      </c>
      <c r="D226" s="98">
        <v>726204</v>
      </c>
      <c r="E226" s="93" t="str">
        <f t="shared" si="3"/>
        <v>04</v>
      </c>
      <c r="F226" s="109" t="s">
        <v>1050</v>
      </c>
      <c r="G226" s="98">
        <v>2</v>
      </c>
      <c r="H226" s="95" t="s">
        <v>173</v>
      </c>
      <c r="I226" s="113" t="s">
        <v>1061</v>
      </c>
      <c r="J226" s="109" t="s">
        <v>1062</v>
      </c>
      <c r="K226" s="97" t="s">
        <v>1054</v>
      </c>
      <c r="L226" s="98" t="s">
        <v>1059</v>
      </c>
      <c r="M226" s="121" t="s">
        <v>264</v>
      </c>
    </row>
    <row r="227" spans="1:13" ht="45" customHeight="1">
      <c r="A227" s="61">
        <v>225</v>
      </c>
      <c r="B227" s="90">
        <f>IFERROR(VLOOKUP(C227,学会NO!$A$2:$B$138,2,FALSE),"")</f>
        <v>726</v>
      </c>
      <c r="C227" s="91" t="s">
        <v>1048</v>
      </c>
      <c r="D227" s="98">
        <v>726205</v>
      </c>
      <c r="E227" s="93" t="str">
        <f t="shared" si="3"/>
        <v>05</v>
      </c>
      <c r="F227" s="109" t="s">
        <v>1050</v>
      </c>
      <c r="G227" s="98">
        <v>2</v>
      </c>
      <c r="H227" s="95" t="s">
        <v>173</v>
      </c>
      <c r="I227" s="113" t="s">
        <v>1064</v>
      </c>
      <c r="J227" s="109" t="s">
        <v>1063</v>
      </c>
      <c r="K227" s="97" t="s">
        <v>1054</v>
      </c>
      <c r="L227" s="98" t="s">
        <v>1059</v>
      </c>
      <c r="M227" s="121" t="s">
        <v>264</v>
      </c>
    </row>
    <row r="228" spans="1:13" ht="45" customHeight="1">
      <c r="A228" s="61">
        <v>226</v>
      </c>
      <c r="B228" s="90">
        <f>IFERROR(VLOOKUP(C228,学会NO!$A$2:$B$138,2,FALSE),"")</f>
        <v>726</v>
      </c>
      <c r="C228" s="91" t="s">
        <v>1048</v>
      </c>
      <c r="D228" s="98">
        <v>726206</v>
      </c>
      <c r="E228" s="93" t="str">
        <f t="shared" si="3"/>
        <v>06</v>
      </c>
      <c r="F228" s="109" t="s">
        <v>1050</v>
      </c>
      <c r="G228" s="98">
        <v>2</v>
      </c>
      <c r="H228" s="95" t="s">
        <v>173</v>
      </c>
      <c r="I228" s="98" t="s">
        <v>1066</v>
      </c>
      <c r="J228" s="109" t="s">
        <v>1065</v>
      </c>
      <c r="K228" s="97" t="s">
        <v>1054</v>
      </c>
      <c r="L228" s="98" t="s">
        <v>1055</v>
      </c>
      <c r="M228" s="121" t="s">
        <v>190</v>
      </c>
    </row>
    <row r="229" spans="1:13" ht="45" customHeight="1">
      <c r="A229" s="61">
        <v>227</v>
      </c>
      <c r="B229" s="90">
        <f>IFERROR(VLOOKUP(C229,学会NO!$A$2:$B$138,2,FALSE),"")</f>
        <v>726</v>
      </c>
      <c r="C229" s="91" t="s">
        <v>1048</v>
      </c>
      <c r="D229" s="98">
        <v>726207</v>
      </c>
      <c r="E229" s="93" t="str">
        <f t="shared" si="3"/>
        <v>07</v>
      </c>
      <c r="F229" s="109" t="s">
        <v>1050</v>
      </c>
      <c r="G229" s="98">
        <v>2</v>
      </c>
      <c r="H229" s="95" t="s">
        <v>173</v>
      </c>
      <c r="I229" s="98" t="s">
        <v>1068</v>
      </c>
      <c r="J229" s="109" t="s">
        <v>1067</v>
      </c>
      <c r="K229" s="97" t="s">
        <v>1054</v>
      </c>
      <c r="L229" s="98" t="s">
        <v>1055</v>
      </c>
      <c r="M229" s="121" t="s">
        <v>264</v>
      </c>
    </row>
    <row r="230" spans="1:13" ht="45" customHeight="1">
      <c r="A230" s="61">
        <v>228</v>
      </c>
      <c r="B230" s="90">
        <f>IFERROR(VLOOKUP(C230,学会NO!$A$2:$B$138,2,FALSE),"")</f>
        <v>726</v>
      </c>
      <c r="C230" s="91" t="s">
        <v>1048</v>
      </c>
      <c r="D230" s="98">
        <v>726208</v>
      </c>
      <c r="E230" s="93" t="str">
        <f t="shared" si="3"/>
        <v>08</v>
      </c>
      <c r="F230" s="109" t="s">
        <v>1050</v>
      </c>
      <c r="G230" s="98">
        <v>2</v>
      </c>
      <c r="H230" s="95" t="s">
        <v>173</v>
      </c>
      <c r="I230" s="98" t="s">
        <v>1070</v>
      </c>
      <c r="J230" s="109" t="s">
        <v>1069</v>
      </c>
      <c r="K230" s="97" t="s">
        <v>1054</v>
      </c>
      <c r="L230" s="98" t="s">
        <v>1055</v>
      </c>
      <c r="M230" s="121" t="s">
        <v>264</v>
      </c>
    </row>
    <row r="231" spans="1:13" ht="45" customHeight="1">
      <c r="A231" s="61">
        <v>229</v>
      </c>
      <c r="B231" s="90">
        <f>IFERROR(VLOOKUP(C231,学会NO!$A$2:$B$138,2,FALSE),"")</f>
        <v>726</v>
      </c>
      <c r="C231" s="91" t="s">
        <v>120</v>
      </c>
      <c r="D231" s="98">
        <v>726209</v>
      </c>
      <c r="E231" s="93" t="str">
        <f t="shared" si="3"/>
        <v>09</v>
      </c>
      <c r="F231" s="109" t="s">
        <v>1050</v>
      </c>
      <c r="G231" s="98">
        <v>2</v>
      </c>
      <c r="H231" s="95" t="s">
        <v>173</v>
      </c>
      <c r="I231" s="98">
        <v>183</v>
      </c>
      <c r="J231" s="109" t="s">
        <v>1071</v>
      </c>
      <c r="K231" s="97" t="s">
        <v>1054</v>
      </c>
      <c r="L231" s="98" t="s">
        <v>1055</v>
      </c>
      <c r="M231" s="121" t="s">
        <v>190</v>
      </c>
    </row>
    <row r="232" spans="1:13" ht="45" customHeight="1">
      <c r="A232" s="61">
        <v>230</v>
      </c>
      <c r="B232" s="90">
        <f>IFERROR(VLOOKUP(C232,学会NO!$A$2:$B$138,2,FALSE),"")</f>
        <v>726</v>
      </c>
      <c r="C232" s="91" t="s">
        <v>1048</v>
      </c>
      <c r="D232" s="98">
        <v>726210</v>
      </c>
      <c r="E232" s="93" t="str">
        <f t="shared" si="3"/>
        <v>10</v>
      </c>
      <c r="F232" s="109" t="s">
        <v>1050</v>
      </c>
      <c r="G232" s="98">
        <v>2</v>
      </c>
      <c r="H232" s="95" t="s">
        <v>173</v>
      </c>
      <c r="I232" s="98" t="s">
        <v>1073</v>
      </c>
      <c r="J232" s="109" t="s">
        <v>1072</v>
      </c>
      <c r="K232" s="97" t="s">
        <v>1054</v>
      </c>
      <c r="L232" s="98" t="s">
        <v>1055</v>
      </c>
      <c r="M232" s="121" t="s">
        <v>264</v>
      </c>
    </row>
    <row r="233" spans="1:13" ht="45" customHeight="1">
      <c r="A233" s="61">
        <v>231</v>
      </c>
      <c r="B233" s="90">
        <f>IFERROR(VLOOKUP(C233,学会NO!$A$2:$B$138,2,FALSE),"")</f>
        <v>726</v>
      </c>
      <c r="C233" s="91" t="s">
        <v>1048</v>
      </c>
      <c r="D233" s="98">
        <v>726211</v>
      </c>
      <c r="E233" s="93" t="str">
        <f t="shared" si="3"/>
        <v>11</v>
      </c>
      <c r="F233" s="109" t="s">
        <v>1050</v>
      </c>
      <c r="G233" s="98">
        <v>2</v>
      </c>
      <c r="H233" s="95" t="s">
        <v>173</v>
      </c>
      <c r="I233" s="98" t="s">
        <v>1075</v>
      </c>
      <c r="J233" s="109" t="s">
        <v>1074</v>
      </c>
      <c r="K233" s="97" t="s">
        <v>1054</v>
      </c>
      <c r="L233" s="98" t="s">
        <v>1055</v>
      </c>
      <c r="M233" s="121" t="s">
        <v>264</v>
      </c>
    </row>
    <row r="234" spans="1:13" ht="45" customHeight="1">
      <c r="A234" s="61">
        <v>232</v>
      </c>
      <c r="B234" s="90">
        <f>IFERROR(VLOOKUP(C234,学会NO!$A$2:$B$138,2,FALSE),"")</f>
        <v>726</v>
      </c>
      <c r="C234" s="91" t="s">
        <v>1048</v>
      </c>
      <c r="D234" s="98">
        <v>726212</v>
      </c>
      <c r="E234" s="93" t="str">
        <f t="shared" si="3"/>
        <v>12</v>
      </c>
      <c r="F234" s="109" t="s">
        <v>1050</v>
      </c>
      <c r="G234" s="98">
        <v>2</v>
      </c>
      <c r="H234" s="95" t="s">
        <v>173</v>
      </c>
      <c r="I234" s="98" t="s">
        <v>1077</v>
      </c>
      <c r="J234" s="109" t="s">
        <v>1076</v>
      </c>
      <c r="K234" s="97" t="s">
        <v>1054</v>
      </c>
      <c r="L234" s="98" t="s">
        <v>1055</v>
      </c>
      <c r="M234" s="121" t="s">
        <v>264</v>
      </c>
    </row>
    <row r="235" spans="1:13" ht="45" customHeight="1">
      <c r="A235" s="61">
        <v>233</v>
      </c>
      <c r="B235" s="90">
        <f>IFERROR(VLOOKUP(C235,学会NO!$A$2:$B$138,2,FALSE),"")</f>
        <v>726</v>
      </c>
      <c r="C235" s="91" t="s">
        <v>1048</v>
      </c>
      <c r="D235" s="98">
        <v>726213</v>
      </c>
      <c r="E235" s="93" t="str">
        <f t="shared" si="3"/>
        <v>13</v>
      </c>
      <c r="F235" s="109" t="s">
        <v>1079</v>
      </c>
      <c r="G235" s="98">
        <v>1</v>
      </c>
      <c r="H235" s="95" t="s">
        <v>173</v>
      </c>
      <c r="I235" s="98" t="s">
        <v>1080</v>
      </c>
      <c r="J235" s="109" t="s">
        <v>1078</v>
      </c>
      <c r="K235" s="97" t="s">
        <v>1081</v>
      </c>
      <c r="L235" s="98" t="s">
        <v>1055</v>
      </c>
      <c r="M235" s="112" t="s">
        <v>264</v>
      </c>
    </row>
    <row r="236" spans="1:13" ht="45" customHeight="1">
      <c r="A236" s="61">
        <v>234</v>
      </c>
      <c r="B236" s="90">
        <f>IFERROR(VLOOKUP(C236,学会NO!$A$2:$B$138,2,FALSE),"")</f>
        <v>726</v>
      </c>
      <c r="C236" s="91" t="s">
        <v>1048</v>
      </c>
      <c r="D236" s="98">
        <v>726214</v>
      </c>
      <c r="E236" s="93" t="str">
        <f t="shared" si="3"/>
        <v>14</v>
      </c>
      <c r="F236" s="109" t="s">
        <v>1050</v>
      </c>
      <c r="G236" s="98">
        <v>2</v>
      </c>
      <c r="H236" s="95" t="s">
        <v>173</v>
      </c>
      <c r="I236" s="98" t="s">
        <v>1083</v>
      </c>
      <c r="J236" s="109" t="s">
        <v>1082</v>
      </c>
      <c r="K236" s="97" t="s">
        <v>1054</v>
      </c>
      <c r="L236" s="98" t="s">
        <v>1059</v>
      </c>
      <c r="M236" s="121" t="s">
        <v>190</v>
      </c>
    </row>
    <row r="237" spans="1:13" ht="45" customHeight="1">
      <c r="A237" s="61">
        <v>235</v>
      </c>
      <c r="B237" s="90">
        <f>IFERROR(VLOOKUP(C237,学会NO!$A$2:$B$138,2,FALSE),"")</f>
        <v>726</v>
      </c>
      <c r="C237" s="91" t="s">
        <v>1048</v>
      </c>
      <c r="D237" s="98">
        <v>726215</v>
      </c>
      <c r="E237" s="93" t="str">
        <f t="shared" si="3"/>
        <v>15</v>
      </c>
      <c r="F237" s="109" t="s">
        <v>1050</v>
      </c>
      <c r="G237" s="98">
        <v>2</v>
      </c>
      <c r="H237" s="95" t="s">
        <v>173</v>
      </c>
      <c r="I237" s="98" t="s">
        <v>1083</v>
      </c>
      <c r="J237" s="109" t="s">
        <v>1084</v>
      </c>
      <c r="K237" s="97" t="s">
        <v>1054</v>
      </c>
      <c r="L237" s="98" t="s">
        <v>1059</v>
      </c>
      <c r="M237" s="121" t="s">
        <v>190</v>
      </c>
    </row>
    <row r="238" spans="1:13" ht="45" customHeight="1">
      <c r="A238" s="61">
        <v>236</v>
      </c>
      <c r="B238" s="90">
        <f>IFERROR(VLOOKUP(C238,学会NO!$A$2:$B$138,2,FALSE),"")</f>
        <v>726</v>
      </c>
      <c r="C238" s="91" t="s">
        <v>1048</v>
      </c>
      <c r="D238" s="98">
        <v>726216</v>
      </c>
      <c r="E238" s="93" t="str">
        <f t="shared" si="3"/>
        <v>16</v>
      </c>
      <c r="F238" s="109" t="s">
        <v>1050</v>
      </c>
      <c r="G238" s="98">
        <v>2</v>
      </c>
      <c r="H238" s="95" t="s">
        <v>173</v>
      </c>
      <c r="I238" s="98" t="s">
        <v>1086</v>
      </c>
      <c r="J238" s="109" t="s">
        <v>1085</v>
      </c>
      <c r="K238" s="109" t="s">
        <v>1087</v>
      </c>
      <c r="L238" s="98">
        <v>0</v>
      </c>
      <c r="M238" s="112" t="s">
        <v>264</v>
      </c>
    </row>
    <row r="239" spans="1:13" ht="45" customHeight="1">
      <c r="A239" s="61">
        <v>237</v>
      </c>
      <c r="B239" s="90">
        <f>IFERROR(VLOOKUP(C239,学会NO!$A$2:$B$138,2,FALSE),"")</f>
        <v>726</v>
      </c>
      <c r="C239" s="91" t="s">
        <v>1048</v>
      </c>
      <c r="D239" s="98">
        <v>726217</v>
      </c>
      <c r="E239" s="93" t="str">
        <f t="shared" si="3"/>
        <v>17</v>
      </c>
      <c r="F239" s="109" t="s">
        <v>1848</v>
      </c>
      <c r="G239" s="98">
        <v>2</v>
      </c>
      <c r="H239" s="95" t="s">
        <v>173</v>
      </c>
      <c r="I239" s="98" t="s">
        <v>1089</v>
      </c>
      <c r="J239" s="109" t="s">
        <v>1088</v>
      </c>
      <c r="K239" s="97" t="s">
        <v>1054</v>
      </c>
      <c r="L239" s="98" t="s">
        <v>1055</v>
      </c>
      <c r="M239" s="121" t="s">
        <v>264</v>
      </c>
    </row>
    <row r="240" spans="1:13" ht="45" customHeight="1">
      <c r="A240" s="61">
        <v>238</v>
      </c>
      <c r="B240" s="90">
        <f>IFERROR(VLOOKUP(C240,学会NO!$A$2:$B$138,2,FALSE),"")</f>
        <v>726</v>
      </c>
      <c r="C240" s="91" t="s">
        <v>1048</v>
      </c>
      <c r="D240" s="98">
        <v>726218</v>
      </c>
      <c r="E240" s="93" t="str">
        <f t="shared" si="3"/>
        <v>18</v>
      </c>
      <c r="F240" s="109" t="s">
        <v>1050</v>
      </c>
      <c r="G240" s="98">
        <v>2</v>
      </c>
      <c r="H240" s="95" t="s">
        <v>173</v>
      </c>
      <c r="I240" s="98" t="s">
        <v>1091</v>
      </c>
      <c r="J240" s="109" t="s">
        <v>1090</v>
      </c>
      <c r="K240" s="97" t="s">
        <v>1054</v>
      </c>
      <c r="L240" s="98" t="s">
        <v>1046</v>
      </c>
      <c r="M240" s="121" t="s">
        <v>264</v>
      </c>
    </row>
    <row r="241" spans="1:13" ht="87" customHeight="1">
      <c r="A241" s="61">
        <v>239</v>
      </c>
      <c r="B241" s="90">
        <f>IFERROR(VLOOKUP(C241,学会NO!$A$2:$B$138,2,FALSE),"")</f>
        <v>726</v>
      </c>
      <c r="C241" s="91" t="s">
        <v>1048</v>
      </c>
      <c r="D241" s="98">
        <v>726219</v>
      </c>
      <c r="E241" s="93" t="str">
        <f t="shared" si="3"/>
        <v>19</v>
      </c>
      <c r="F241" s="109" t="s">
        <v>1050</v>
      </c>
      <c r="G241" s="98">
        <v>2</v>
      </c>
      <c r="H241" s="95" t="s">
        <v>173</v>
      </c>
      <c r="I241" s="98" t="s">
        <v>1091</v>
      </c>
      <c r="J241" s="109" t="s">
        <v>1092</v>
      </c>
      <c r="K241" s="97" t="s">
        <v>1054</v>
      </c>
      <c r="L241" s="98" t="s">
        <v>1055</v>
      </c>
      <c r="M241" s="121" t="s">
        <v>264</v>
      </c>
    </row>
    <row r="242" spans="1:13" ht="91.15" customHeight="1">
      <c r="A242" s="61">
        <v>240</v>
      </c>
      <c r="B242" s="90">
        <f>IFERROR(VLOOKUP(C242,学会NO!$A$2:$B$138,2,FALSE),"")</f>
        <v>726</v>
      </c>
      <c r="C242" s="91" t="s">
        <v>1048</v>
      </c>
      <c r="D242" s="98">
        <v>726220</v>
      </c>
      <c r="E242" s="93" t="str">
        <f t="shared" si="3"/>
        <v>20</v>
      </c>
      <c r="F242" s="109" t="s">
        <v>1050</v>
      </c>
      <c r="G242" s="98">
        <v>2</v>
      </c>
      <c r="H242" s="95" t="s">
        <v>173</v>
      </c>
      <c r="I242" s="98" t="s">
        <v>1094</v>
      </c>
      <c r="J242" s="109" t="s">
        <v>1093</v>
      </c>
      <c r="K242" s="97" t="s">
        <v>1054</v>
      </c>
      <c r="L242" s="98" t="s">
        <v>1059</v>
      </c>
      <c r="M242" s="121" t="s">
        <v>190</v>
      </c>
    </row>
    <row r="243" spans="1:13" ht="118.9" customHeight="1">
      <c r="A243" s="61">
        <v>241</v>
      </c>
      <c r="B243" s="90">
        <f>IFERROR(VLOOKUP(C243,学会NO!$A$2:$B$138,2,FALSE),"")</f>
        <v>726</v>
      </c>
      <c r="C243" s="91" t="s">
        <v>1048</v>
      </c>
      <c r="D243" s="98">
        <v>726221</v>
      </c>
      <c r="E243" s="93" t="str">
        <f t="shared" si="3"/>
        <v>21</v>
      </c>
      <c r="F243" s="109" t="s">
        <v>1079</v>
      </c>
      <c r="G243" s="98">
        <v>1</v>
      </c>
      <c r="H243" s="95" t="s">
        <v>288</v>
      </c>
      <c r="I243" s="98" t="s">
        <v>1096</v>
      </c>
      <c r="J243" s="109" t="s">
        <v>1095</v>
      </c>
      <c r="K243" s="109" t="s">
        <v>1097</v>
      </c>
      <c r="L243" s="98" t="s">
        <v>1059</v>
      </c>
      <c r="M243" s="121" t="s">
        <v>190</v>
      </c>
    </row>
    <row r="244" spans="1:13" ht="72.599999999999994" customHeight="1">
      <c r="A244" s="61">
        <v>242</v>
      </c>
      <c r="B244" s="90">
        <f>IFERROR(VLOOKUP(C244,学会NO!$A$2:$B$138,2,FALSE),"")</f>
        <v>726</v>
      </c>
      <c r="C244" s="91" t="s">
        <v>1048</v>
      </c>
      <c r="D244" s="98">
        <v>726222</v>
      </c>
      <c r="E244" s="93" t="str">
        <f t="shared" si="3"/>
        <v>22</v>
      </c>
      <c r="F244" s="109" t="s">
        <v>1050</v>
      </c>
      <c r="G244" s="98">
        <v>2</v>
      </c>
      <c r="H244" s="95" t="s">
        <v>173</v>
      </c>
      <c r="I244" s="98" t="s">
        <v>1099</v>
      </c>
      <c r="J244" s="109" t="s">
        <v>1098</v>
      </c>
      <c r="K244" s="97" t="s">
        <v>1032</v>
      </c>
      <c r="L244" s="98" t="s">
        <v>1046</v>
      </c>
      <c r="M244" s="121" t="s">
        <v>264</v>
      </c>
    </row>
    <row r="245" spans="1:13" ht="45" customHeight="1">
      <c r="A245" s="61">
        <v>243</v>
      </c>
      <c r="B245" s="90">
        <f>IFERROR(VLOOKUP(C245,学会NO!$A$2:$B$138,2,FALSE),"")</f>
        <v>726</v>
      </c>
      <c r="C245" s="91" t="s">
        <v>1048</v>
      </c>
      <c r="D245" s="98">
        <v>726223</v>
      </c>
      <c r="E245" s="93" t="str">
        <f t="shared" si="3"/>
        <v>23</v>
      </c>
      <c r="F245" s="109" t="s">
        <v>1050</v>
      </c>
      <c r="G245" s="98">
        <v>2</v>
      </c>
      <c r="H245" s="95" t="s">
        <v>173</v>
      </c>
      <c r="I245" s="98" t="s">
        <v>1101</v>
      </c>
      <c r="J245" s="109" t="s">
        <v>1100</v>
      </c>
      <c r="K245" s="97" t="s">
        <v>1054</v>
      </c>
      <c r="L245" s="98" t="s">
        <v>1055</v>
      </c>
      <c r="M245" s="121" t="s">
        <v>264</v>
      </c>
    </row>
    <row r="246" spans="1:13" ht="45" customHeight="1">
      <c r="A246" s="61">
        <v>244</v>
      </c>
      <c r="B246" s="90">
        <f>IFERROR(VLOOKUP(C246,学会NO!$A$2:$B$138,2,FALSE),"")</f>
        <v>726</v>
      </c>
      <c r="C246" s="91" t="s">
        <v>1048</v>
      </c>
      <c r="D246" s="98">
        <v>726224</v>
      </c>
      <c r="E246" s="93" t="str">
        <f t="shared" si="3"/>
        <v>24</v>
      </c>
      <c r="F246" s="109" t="s">
        <v>1050</v>
      </c>
      <c r="G246" s="98">
        <v>2</v>
      </c>
      <c r="H246" s="95" t="s">
        <v>173</v>
      </c>
      <c r="I246" s="98" t="s">
        <v>1103</v>
      </c>
      <c r="J246" s="109" t="s">
        <v>1102</v>
      </c>
      <c r="K246" s="97" t="s">
        <v>1104</v>
      </c>
      <c r="L246" s="98">
        <v>0</v>
      </c>
      <c r="M246" s="121" t="s">
        <v>190</v>
      </c>
    </row>
    <row r="247" spans="1:13" ht="45" customHeight="1">
      <c r="A247" s="61">
        <v>245</v>
      </c>
      <c r="B247" s="90">
        <f>IFERROR(VLOOKUP(C247,学会NO!$A$2:$B$138,2,FALSE),"")</f>
        <v>726</v>
      </c>
      <c r="C247" s="91" t="s">
        <v>1048</v>
      </c>
      <c r="D247" s="98">
        <v>726225</v>
      </c>
      <c r="E247" s="93" t="str">
        <f t="shared" si="3"/>
        <v>25</v>
      </c>
      <c r="F247" s="109" t="s">
        <v>1106</v>
      </c>
      <c r="G247" s="98">
        <v>2</v>
      </c>
      <c r="H247" s="95" t="s">
        <v>173</v>
      </c>
      <c r="I247" s="98" t="s">
        <v>1107</v>
      </c>
      <c r="J247" s="109" t="s">
        <v>1105</v>
      </c>
      <c r="K247" s="97" t="s">
        <v>1054</v>
      </c>
      <c r="L247" s="98" t="s">
        <v>1059</v>
      </c>
      <c r="M247" s="121" t="s">
        <v>264</v>
      </c>
    </row>
    <row r="248" spans="1:13" ht="45" customHeight="1">
      <c r="A248" s="61">
        <v>246</v>
      </c>
      <c r="B248" s="90">
        <f>IFERROR(VLOOKUP(C248,学会NO!$A$2:$B$138,2,FALSE),"")</f>
        <v>726</v>
      </c>
      <c r="C248" s="91" t="s">
        <v>1048</v>
      </c>
      <c r="D248" s="98">
        <v>726226</v>
      </c>
      <c r="E248" s="93" t="str">
        <f t="shared" si="3"/>
        <v>26</v>
      </c>
      <c r="F248" s="109" t="s">
        <v>1050</v>
      </c>
      <c r="G248" s="98">
        <v>2</v>
      </c>
      <c r="H248" s="95" t="s">
        <v>173</v>
      </c>
      <c r="I248" s="98" t="s">
        <v>1109</v>
      </c>
      <c r="J248" s="109" t="s">
        <v>1108</v>
      </c>
      <c r="K248" s="97" t="s">
        <v>1054</v>
      </c>
      <c r="L248" s="98" t="s">
        <v>1059</v>
      </c>
      <c r="M248" s="112" t="s">
        <v>264</v>
      </c>
    </row>
    <row r="249" spans="1:13" ht="45" customHeight="1">
      <c r="A249" s="61">
        <v>247</v>
      </c>
      <c r="B249" s="90">
        <f>IFERROR(VLOOKUP(C249,学会NO!$A$2:$B$138,2,FALSE),"")</f>
        <v>726</v>
      </c>
      <c r="C249" s="91" t="s">
        <v>1048</v>
      </c>
      <c r="D249" s="98">
        <v>726227</v>
      </c>
      <c r="E249" s="93" t="str">
        <f t="shared" si="3"/>
        <v>27</v>
      </c>
      <c r="F249" s="109" t="s">
        <v>1050</v>
      </c>
      <c r="G249" s="98">
        <v>2</v>
      </c>
      <c r="H249" s="95" t="s">
        <v>173</v>
      </c>
      <c r="I249" s="98" t="s">
        <v>1109</v>
      </c>
      <c r="J249" s="109" t="s">
        <v>1110</v>
      </c>
      <c r="K249" s="97" t="s">
        <v>1054</v>
      </c>
      <c r="L249" s="98" t="s">
        <v>1059</v>
      </c>
      <c r="M249" s="121" t="s">
        <v>264</v>
      </c>
    </row>
    <row r="250" spans="1:13" ht="45" customHeight="1">
      <c r="A250" s="61">
        <v>248</v>
      </c>
      <c r="B250" s="90">
        <f>IFERROR(VLOOKUP(C250,学会NO!$A$2:$B$138,2,FALSE),"")</f>
        <v>726</v>
      </c>
      <c r="C250" s="91" t="s">
        <v>1048</v>
      </c>
      <c r="D250" s="98">
        <v>726228</v>
      </c>
      <c r="E250" s="93" t="str">
        <f t="shared" si="3"/>
        <v>28</v>
      </c>
      <c r="F250" s="109" t="s">
        <v>1112</v>
      </c>
      <c r="G250" s="98">
        <v>5</v>
      </c>
      <c r="H250" s="95" t="s">
        <v>173</v>
      </c>
      <c r="I250" s="98" t="s">
        <v>1113</v>
      </c>
      <c r="J250" s="109" t="s">
        <v>1111</v>
      </c>
      <c r="K250" s="97" t="s">
        <v>1054</v>
      </c>
      <c r="L250" s="98" t="s">
        <v>1055</v>
      </c>
      <c r="M250" s="121" t="s">
        <v>190</v>
      </c>
    </row>
    <row r="251" spans="1:13" ht="45" customHeight="1">
      <c r="A251" s="61">
        <v>249</v>
      </c>
      <c r="B251" s="90">
        <f>IFERROR(VLOOKUP(C251,学会NO!$A$2:$B$138,2,FALSE),"")</f>
        <v>726</v>
      </c>
      <c r="C251" s="91" t="s">
        <v>1048</v>
      </c>
      <c r="D251" s="98">
        <v>726229</v>
      </c>
      <c r="E251" s="93" t="str">
        <f t="shared" si="3"/>
        <v>29</v>
      </c>
      <c r="F251" s="109" t="s">
        <v>1112</v>
      </c>
      <c r="G251" s="98">
        <v>5</v>
      </c>
      <c r="H251" s="95" t="s">
        <v>173</v>
      </c>
      <c r="I251" s="98" t="s">
        <v>1115</v>
      </c>
      <c r="J251" s="109" t="s">
        <v>1114</v>
      </c>
      <c r="K251" s="97" t="s">
        <v>1054</v>
      </c>
      <c r="L251" s="98" t="s">
        <v>1055</v>
      </c>
      <c r="M251" s="121" t="s">
        <v>190</v>
      </c>
    </row>
    <row r="252" spans="1:13" ht="45" customHeight="1">
      <c r="A252" s="61">
        <v>250</v>
      </c>
      <c r="B252" s="90">
        <f>IFERROR(VLOOKUP(C252,学会NO!$A$2:$B$138,2,FALSE),"")</f>
        <v>726</v>
      </c>
      <c r="C252" s="91" t="s">
        <v>1048</v>
      </c>
      <c r="D252" s="98">
        <v>726230</v>
      </c>
      <c r="E252" s="93" t="str">
        <f t="shared" si="3"/>
        <v>30</v>
      </c>
      <c r="F252" s="109" t="s">
        <v>1112</v>
      </c>
      <c r="G252" s="98">
        <v>5</v>
      </c>
      <c r="H252" s="95" t="s">
        <v>173</v>
      </c>
      <c r="I252" s="98" t="s">
        <v>1117</v>
      </c>
      <c r="J252" s="109" t="s">
        <v>1116</v>
      </c>
      <c r="K252" s="97" t="s">
        <v>1054</v>
      </c>
      <c r="L252" s="98" t="s">
        <v>1055</v>
      </c>
      <c r="M252" s="121" t="s">
        <v>190</v>
      </c>
    </row>
    <row r="253" spans="1:13" ht="45" customHeight="1">
      <c r="A253" s="61">
        <v>251</v>
      </c>
      <c r="B253" s="90">
        <f>IFERROR(VLOOKUP(C253,学会NO!$A$2:$B$138,2,FALSE),"")</f>
        <v>726</v>
      </c>
      <c r="C253" s="91" t="s">
        <v>1048</v>
      </c>
      <c r="D253" s="98">
        <v>726231</v>
      </c>
      <c r="E253" s="93" t="str">
        <f t="shared" si="3"/>
        <v>31</v>
      </c>
      <c r="F253" s="109" t="s">
        <v>1112</v>
      </c>
      <c r="G253" s="98">
        <v>5</v>
      </c>
      <c r="H253" s="95" t="s">
        <v>173</v>
      </c>
      <c r="I253" s="98" t="s">
        <v>1119</v>
      </c>
      <c r="J253" s="109" t="s">
        <v>1118</v>
      </c>
      <c r="K253" s="97" t="s">
        <v>1054</v>
      </c>
      <c r="L253" s="98" t="s">
        <v>1055</v>
      </c>
      <c r="M253" s="121" t="s">
        <v>190</v>
      </c>
    </row>
    <row r="254" spans="1:13" ht="45" customHeight="1">
      <c r="A254" s="61">
        <v>252</v>
      </c>
      <c r="B254" s="90">
        <f>IFERROR(VLOOKUP(C254,学会NO!$A$2:$B$138,2,FALSE),"")</f>
        <v>726</v>
      </c>
      <c r="C254" s="91" t="s">
        <v>1048</v>
      </c>
      <c r="D254" s="98">
        <v>726232</v>
      </c>
      <c r="E254" s="93" t="str">
        <f t="shared" si="3"/>
        <v>32</v>
      </c>
      <c r="F254" s="109" t="s">
        <v>1106</v>
      </c>
      <c r="G254" s="98">
        <v>2</v>
      </c>
      <c r="H254" s="95" t="s">
        <v>173</v>
      </c>
      <c r="I254" s="98" t="s">
        <v>1121</v>
      </c>
      <c r="J254" s="109" t="s">
        <v>1120</v>
      </c>
      <c r="K254" s="97" t="s">
        <v>1122</v>
      </c>
      <c r="L254" s="98">
        <v>0</v>
      </c>
      <c r="M254" s="121" t="s">
        <v>190</v>
      </c>
    </row>
    <row r="255" spans="1:13" ht="101.45" customHeight="1">
      <c r="A255" s="61">
        <v>253</v>
      </c>
      <c r="B255" s="90">
        <f>IFERROR(VLOOKUP(C255,学会NO!$A$2:$B$138,2,FALSE),"")</f>
        <v>726</v>
      </c>
      <c r="C255" s="91" t="s">
        <v>1048</v>
      </c>
      <c r="D255" s="98">
        <v>726233</v>
      </c>
      <c r="E255" s="93" t="str">
        <f t="shared" si="3"/>
        <v>33</v>
      </c>
      <c r="F255" s="109" t="s">
        <v>1106</v>
      </c>
      <c r="G255" s="98">
        <v>2</v>
      </c>
      <c r="H255" s="95" t="s">
        <v>173</v>
      </c>
      <c r="I255" s="98" t="s">
        <v>1124</v>
      </c>
      <c r="J255" s="109" t="s">
        <v>1123</v>
      </c>
      <c r="K255" s="97" t="s">
        <v>1032</v>
      </c>
      <c r="L255" s="98">
        <v>0</v>
      </c>
      <c r="M255" s="121" t="s">
        <v>190</v>
      </c>
    </row>
    <row r="256" spans="1:13" ht="45" customHeight="1">
      <c r="A256" s="61">
        <v>254</v>
      </c>
      <c r="B256" s="90">
        <f>IFERROR(VLOOKUP(C256,学会NO!$A$2:$B$138,2,FALSE),"")</f>
        <v>727</v>
      </c>
      <c r="C256" s="91" t="s">
        <v>401</v>
      </c>
      <c r="D256" s="98">
        <v>727201</v>
      </c>
      <c r="E256" s="93" t="str">
        <f t="shared" si="3"/>
        <v>01</v>
      </c>
      <c r="F256" s="109" t="s">
        <v>402</v>
      </c>
      <c r="G256" s="98">
        <v>1</v>
      </c>
      <c r="H256" s="95" t="s">
        <v>173</v>
      </c>
      <c r="I256" s="98" t="s">
        <v>403</v>
      </c>
      <c r="J256" s="109" t="s">
        <v>400</v>
      </c>
      <c r="K256" s="97" t="s">
        <v>404</v>
      </c>
      <c r="L256" s="113" t="s">
        <v>405</v>
      </c>
      <c r="M256" s="112" t="s">
        <v>264</v>
      </c>
    </row>
    <row r="257" spans="1:13" ht="45" customHeight="1">
      <c r="A257" s="61">
        <v>255</v>
      </c>
      <c r="B257" s="90">
        <f>IFERROR(VLOOKUP(C257,学会NO!$A$2:$B$138,2,FALSE),"")</f>
        <v>728</v>
      </c>
      <c r="C257" s="91" t="s">
        <v>1367</v>
      </c>
      <c r="D257" s="98">
        <v>728201</v>
      </c>
      <c r="E257" s="93" t="str">
        <f t="shared" si="3"/>
        <v>01</v>
      </c>
      <c r="F257" s="109" t="s">
        <v>1371</v>
      </c>
      <c r="G257" s="98">
        <v>3</v>
      </c>
      <c r="H257" s="95" t="s">
        <v>507</v>
      </c>
      <c r="I257" s="98" t="s">
        <v>1376</v>
      </c>
      <c r="J257" s="109" t="s">
        <v>1375</v>
      </c>
      <c r="K257" s="97" t="s">
        <v>1351</v>
      </c>
      <c r="L257" s="98" t="s">
        <v>221</v>
      </c>
      <c r="M257" s="146" t="s">
        <v>190</v>
      </c>
    </row>
    <row r="258" spans="1:13" ht="45" customHeight="1">
      <c r="A258" s="61">
        <v>256</v>
      </c>
      <c r="B258" s="90">
        <f>IFERROR(VLOOKUP(C258,学会NO!$A$2:$B$138,2,FALSE),"")</f>
        <v>728</v>
      </c>
      <c r="C258" s="91" t="s">
        <v>1367</v>
      </c>
      <c r="D258" s="98">
        <v>728202</v>
      </c>
      <c r="E258" s="93" t="str">
        <f t="shared" si="3"/>
        <v>02</v>
      </c>
      <c r="F258" s="109" t="s">
        <v>1379</v>
      </c>
      <c r="G258" s="98">
        <v>2</v>
      </c>
      <c r="H258" s="95" t="s">
        <v>507</v>
      </c>
      <c r="I258" s="98" t="s">
        <v>1849</v>
      </c>
      <c r="J258" s="109" t="s">
        <v>1378</v>
      </c>
      <c r="K258" s="97" t="s">
        <v>1351</v>
      </c>
      <c r="L258" s="98" t="s">
        <v>1377</v>
      </c>
      <c r="M258" s="146" t="s">
        <v>190</v>
      </c>
    </row>
    <row r="259" spans="1:13" ht="45" customHeight="1">
      <c r="A259" s="61">
        <v>257</v>
      </c>
      <c r="B259" s="90">
        <f>IFERROR(VLOOKUP(C259,学会NO!$A$2:$B$138,2,FALSE),"")</f>
        <v>728</v>
      </c>
      <c r="C259" s="91" t="s">
        <v>1367</v>
      </c>
      <c r="D259" s="98">
        <v>728203</v>
      </c>
      <c r="E259" s="93" t="str">
        <f t="shared" ref="E259:E272" si="4">RIGHT(D259,2)</f>
        <v>03</v>
      </c>
      <c r="F259" s="109" t="s">
        <v>1371</v>
      </c>
      <c r="G259" s="98">
        <v>3</v>
      </c>
      <c r="H259" s="95" t="s">
        <v>507</v>
      </c>
      <c r="I259" s="135" t="s">
        <v>1813</v>
      </c>
      <c r="J259" s="109" t="s">
        <v>1380</v>
      </c>
      <c r="K259" s="97" t="s">
        <v>1351</v>
      </c>
      <c r="L259" s="98" t="s">
        <v>1381</v>
      </c>
      <c r="M259" s="146" t="s">
        <v>190</v>
      </c>
    </row>
    <row r="260" spans="1:13" ht="92.45" customHeight="1">
      <c r="A260" s="61">
        <v>258</v>
      </c>
      <c r="B260" s="90">
        <f>IFERROR(VLOOKUP(C260,学会NO!$A$2:$B$138,2,FALSE),"")</f>
        <v>728</v>
      </c>
      <c r="C260" s="91" t="s">
        <v>1367</v>
      </c>
      <c r="D260" s="98">
        <v>728204</v>
      </c>
      <c r="E260" s="93" t="str">
        <f t="shared" si="4"/>
        <v>04</v>
      </c>
      <c r="F260" s="109" t="s">
        <v>1371</v>
      </c>
      <c r="G260" s="98">
        <v>3</v>
      </c>
      <c r="H260" s="95" t="s">
        <v>507</v>
      </c>
      <c r="I260" s="113" t="s">
        <v>1383</v>
      </c>
      <c r="J260" s="109" t="s">
        <v>1382</v>
      </c>
      <c r="K260" s="109" t="s">
        <v>1384</v>
      </c>
      <c r="L260" s="113" t="s">
        <v>1385</v>
      </c>
      <c r="M260" s="146" t="s">
        <v>264</v>
      </c>
    </row>
    <row r="261" spans="1:13" ht="45" customHeight="1">
      <c r="A261" s="61">
        <v>259</v>
      </c>
      <c r="B261" s="90">
        <f>IFERROR(VLOOKUP(C261,学会NO!$A$2:$B$138,2,FALSE),"")</f>
        <v>728</v>
      </c>
      <c r="C261" s="91" t="s">
        <v>1367</v>
      </c>
      <c r="D261" s="98">
        <v>728205</v>
      </c>
      <c r="E261" s="93" t="str">
        <f t="shared" si="4"/>
        <v>05</v>
      </c>
      <c r="F261" s="109" t="s">
        <v>1368</v>
      </c>
      <c r="G261" s="98">
        <v>1</v>
      </c>
      <c r="H261" s="95" t="s">
        <v>507</v>
      </c>
      <c r="I261" s="113" t="s">
        <v>1387</v>
      </c>
      <c r="J261" s="109" t="s">
        <v>1386</v>
      </c>
      <c r="K261" s="97" t="s">
        <v>1351</v>
      </c>
      <c r="L261" s="98" t="s">
        <v>1381</v>
      </c>
      <c r="M261" s="121" t="s">
        <v>190</v>
      </c>
    </row>
    <row r="262" spans="1:13" ht="45" customHeight="1">
      <c r="A262" s="61">
        <v>260</v>
      </c>
      <c r="B262" s="90">
        <f>IFERROR(VLOOKUP(C262,学会NO!$A$2:$B$138,2,FALSE),"")</f>
        <v>729</v>
      </c>
      <c r="C262" s="91" t="s">
        <v>1187</v>
      </c>
      <c r="D262" s="98">
        <v>729201</v>
      </c>
      <c r="E262" s="93" t="str">
        <f t="shared" si="4"/>
        <v>01</v>
      </c>
      <c r="F262" s="109" t="s">
        <v>1791</v>
      </c>
      <c r="G262" s="98">
        <v>7</v>
      </c>
      <c r="H262" s="95" t="s">
        <v>173</v>
      </c>
      <c r="I262" s="98" t="s">
        <v>1193</v>
      </c>
      <c r="J262" s="109" t="s">
        <v>1192</v>
      </c>
      <c r="K262" s="109" t="s">
        <v>1194</v>
      </c>
      <c r="L262" s="98" t="s">
        <v>1191</v>
      </c>
      <c r="M262" s="121" t="s">
        <v>264</v>
      </c>
    </row>
    <row r="263" spans="1:13" ht="45" customHeight="1">
      <c r="A263" s="61">
        <v>261</v>
      </c>
      <c r="B263" s="90">
        <f>IFERROR(VLOOKUP(C263,学会NO!$A$2:$B$138,2,FALSE),"")</f>
        <v>729</v>
      </c>
      <c r="C263" s="91" t="s">
        <v>1187</v>
      </c>
      <c r="D263" s="98">
        <v>729202</v>
      </c>
      <c r="E263" s="93" t="str">
        <f t="shared" si="4"/>
        <v>02</v>
      </c>
      <c r="F263" s="109" t="s">
        <v>1188</v>
      </c>
      <c r="G263" s="98">
        <v>3</v>
      </c>
      <c r="H263" s="95" t="s">
        <v>444</v>
      </c>
      <c r="I263" s="98">
        <v>20</v>
      </c>
      <c r="J263" s="109" t="s">
        <v>1195</v>
      </c>
      <c r="K263" s="97" t="s">
        <v>1196</v>
      </c>
      <c r="L263" s="98">
        <v>0</v>
      </c>
      <c r="M263" s="147" t="s">
        <v>264</v>
      </c>
    </row>
    <row r="264" spans="1:13" ht="45" customHeight="1">
      <c r="A264" s="61">
        <v>262</v>
      </c>
      <c r="B264" s="90">
        <f>IFERROR(VLOOKUP(C264,学会NO!$A$2:$B$138,2,FALSE),"")</f>
        <v>729</v>
      </c>
      <c r="C264" s="91" t="s">
        <v>1187</v>
      </c>
      <c r="D264" s="98">
        <v>729203</v>
      </c>
      <c r="E264" s="93" t="str">
        <f t="shared" si="4"/>
        <v>03</v>
      </c>
      <c r="F264" s="109"/>
      <c r="G264" s="98">
        <v>0</v>
      </c>
      <c r="H264" s="95" t="s">
        <v>173</v>
      </c>
      <c r="I264" s="98" t="s">
        <v>1198</v>
      </c>
      <c r="J264" s="109" t="s">
        <v>1197</v>
      </c>
      <c r="K264" s="97" t="s">
        <v>1199</v>
      </c>
      <c r="L264" s="98">
        <v>0</v>
      </c>
      <c r="M264" s="140" t="s">
        <v>190</v>
      </c>
    </row>
    <row r="265" spans="1:13" ht="45" customHeight="1">
      <c r="A265" s="61">
        <v>263</v>
      </c>
      <c r="B265" s="90">
        <f>IFERROR(VLOOKUP(C265,学会NO!$A$2:$B$138,2,FALSE),"")</f>
        <v>730</v>
      </c>
      <c r="C265" s="109" t="s">
        <v>1699</v>
      </c>
      <c r="D265" s="98">
        <v>730201</v>
      </c>
      <c r="E265" s="98" t="str">
        <f t="shared" si="4"/>
        <v>01</v>
      </c>
      <c r="F265" s="109" t="s">
        <v>846</v>
      </c>
      <c r="G265" s="98">
        <v>1</v>
      </c>
      <c r="H265" s="95" t="s">
        <v>173</v>
      </c>
      <c r="I265" s="109" t="s">
        <v>1707</v>
      </c>
      <c r="J265" s="109" t="s">
        <v>1706</v>
      </c>
      <c r="K265" s="97" t="s">
        <v>1708</v>
      </c>
      <c r="L265" s="98" t="s">
        <v>1703</v>
      </c>
      <c r="M265" s="112" t="s">
        <v>264</v>
      </c>
    </row>
    <row r="266" spans="1:13" ht="45" customHeight="1">
      <c r="A266" s="61">
        <v>264</v>
      </c>
      <c r="B266" s="90">
        <f>IFERROR(VLOOKUP(C266,学会NO!$A$2:$B$138,2,FALSE),"")</f>
        <v>732</v>
      </c>
      <c r="C266" s="91" t="s">
        <v>256</v>
      </c>
      <c r="D266" s="98">
        <v>732202</v>
      </c>
      <c r="E266" s="93" t="str">
        <f t="shared" si="4"/>
        <v>02</v>
      </c>
      <c r="F266" s="109" t="s">
        <v>305</v>
      </c>
      <c r="G266" s="98">
        <v>2</v>
      </c>
      <c r="H266" s="95" t="s">
        <v>258</v>
      </c>
      <c r="I266" s="98" t="s">
        <v>262</v>
      </c>
      <c r="J266" s="109" t="s">
        <v>261</v>
      </c>
      <c r="K266" s="97" t="s">
        <v>263</v>
      </c>
      <c r="L266" s="98" t="s">
        <v>265</v>
      </c>
      <c r="M266" s="112" t="s">
        <v>264</v>
      </c>
    </row>
    <row r="267" spans="1:13" ht="45" customHeight="1">
      <c r="A267" s="61">
        <v>265</v>
      </c>
      <c r="B267" s="90">
        <f>IFERROR(VLOOKUP(C267,学会NO!$A$2:$B$138,2,FALSE),"")</f>
        <v>732</v>
      </c>
      <c r="C267" s="91" t="s">
        <v>256</v>
      </c>
      <c r="D267" s="98">
        <v>732203</v>
      </c>
      <c r="E267" s="93" t="str">
        <f t="shared" si="4"/>
        <v>03</v>
      </c>
      <c r="F267" s="109" t="s">
        <v>267</v>
      </c>
      <c r="G267" s="98">
        <v>1</v>
      </c>
      <c r="H267" s="95" t="s">
        <v>173</v>
      </c>
      <c r="I267" s="98" t="s">
        <v>268</v>
      </c>
      <c r="J267" s="109" t="s">
        <v>266</v>
      </c>
      <c r="K267" s="109" t="s">
        <v>269</v>
      </c>
      <c r="L267" s="98" t="s">
        <v>265</v>
      </c>
      <c r="M267" s="112" t="s">
        <v>264</v>
      </c>
    </row>
    <row r="268" spans="1:13" ht="45" customHeight="1">
      <c r="A268" s="61">
        <v>266</v>
      </c>
      <c r="B268" s="90">
        <f>IFERROR(VLOOKUP(C268,学会NO!$A$2:$B$138,2,FALSE),"")</f>
        <v>732</v>
      </c>
      <c r="C268" s="91" t="s">
        <v>256</v>
      </c>
      <c r="D268" s="92" t="s">
        <v>257</v>
      </c>
      <c r="E268" s="93" t="str">
        <f t="shared" si="4"/>
        <v>01</v>
      </c>
      <c r="F268" s="95" t="s">
        <v>304</v>
      </c>
      <c r="G268" s="94">
        <v>3</v>
      </c>
      <c r="H268" s="95" t="s">
        <v>258</v>
      </c>
      <c r="I268" s="111" t="s">
        <v>259</v>
      </c>
      <c r="J268" s="95" t="s">
        <v>255</v>
      </c>
      <c r="K268" s="91" t="s">
        <v>260</v>
      </c>
      <c r="L268" s="96" t="s">
        <v>270</v>
      </c>
      <c r="M268" s="112" t="s">
        <v>264</v>
      </c>
    </row>
    <row r="269" spans="1:13" ht="45" customHeight="1">
      <c r="A269" s="61">
        <v>267</v>
      </c>
      <c r="B269" s="90">
        <f>IFERROR(VLOOKUP(C269,学会NO!$A$2:$B$138,2,FALSE),"")</f>
        <v>733</v>
      </c>
      <c r="C269" s="97" t="s">
        <v>1803</v>
      </c>
      <c r="D269" s="98">
        <v>733201</v>
      </c>
      <c r="E269" s="93" t="str">
        <f t="shared" si="4"/>
        <v>01</v>
      </c>
      <c r="F269" s="97"/>
      <c r="G269" s="98">
        <v>0</v>
      </c>
      <c r="H269" s="95" t="s">
        <v>705</v>
      </c>
      <c r="I269" s="97">
        <v>400</v>
      </c>
      <c r="J269" s="97" t="s">
        <v>1807</v>
      </c>
      <c r="K269" s="97" t="s">
        <v>1808</v>
      </c>
      <c r="L269" s="98" t="s">
        <v>1806</v>
      </c>
      <c r="M269" s="112" t="s">
        <v>190</v>
      </c>
    </row>
    <row r="270" spans="1:13" ht="45" customHeight="1">
      <c r="A270" s="61">
        <v>268</v>
      </c>
      <c r="B270" s="90">
        <f>IFERROR(VLOOKUP(C270,学会NO!$A$2:$B$138,2,FALSE),"")</f>
        <v>733</v>
      </c>
      <c r="C270" s="97" t="s">
        <v>1803</v>
      </c>
      <c r="D270" s="98">
        <v>733202</v>
      </c>
      <c r="E270" s="93" t="str">
        <f t="shared" si="4"/>
        <v>02</v>
      </c>
      <c r="F270" s="97"/>
      <c r="G270" s="98">
        <v>0</v>
      </c>
      <c r="H270" s="95" t="s">
        <v>705</v>
      </c>
      <c r="I270" s="97">
        <v>100</v>
      </c>
      <c r="J270" s="97" t="s">
        <v>1809</v>
      </c>
      <c r="K270" s="97" t="s">
        <v>1808</v>
      </c>
      <c r="L270" s="98" t="s">
        <v>1806</v>
      </c>
      <c r="M270" s="112" t="s">
        <v>190</v>
      </c>
    </row>
    <row r="271" spans="1:13" ht="45" customHeight="1">
      <c r="A271" s="61">
        <v>269</v>
      </c>
      <c r="B271" s="90">
        <f>IFERROR(VLOOKUP(C271,学会NO!$A$2:$B$138,2,FALSE),"")</f>
        <v>735</v>
      </c>
      <c r="C271" s="95" t="s">
        <v>683</v>
      </c>
      <c r="D271" s="98">
        <v>735201</v>
      </c>
      <c r="E271" s="93" t="str">
        <f t="shared" si="4"/>
        <v>01</v>
      </c>
      <c r="F271" s="109" t="s">
        <v>684</v>
      </c>
      <c r="G271" s="98">
        <v>2</v>
      </c>
      <c r="H271" s="95" t="s">
        <v>173</v>
      </c>
      <c r="I271" s="98" t="s">
        <v>685</v>
      </c>
      <c r="J271" s="109" t="s">
        <v>682</v>
      </c>
      <c r="K271" s="97" t="s">
        <v>686</v>
      </c>
      <c r="L271" s="98" t="s">
        <v>670</v>
      </c>
      <c r="M271" s="112" t="s">
        <v>264</v>
      </c>
    </row>
    <row r="272" spans="1:13" ht="45" customHeight="1">
      <c r="A272" s="61">
        <v>270</v>
      </c>
      <c r="B272" s="90">
        <f>IFERROR(VLOOKUP(C272,学会NO!$A$2:$B$138,2,FALSE),"")</f>
        <v>735</v>
      </c>
      <c r="C272" s="95" t="s">
        <v>683</v>
      </c>
      <c r="D272" s="98">
        <v>735202</v>
      </c>
      <c r="E272" s="93" t="str">
        <f t="shared" si="4"/>
        <v>02</v>
      </c>
      <c r="F272" s="109" t="s">
        <v>684</v>
      </c>
      <c r="G272" s="98">
        <v>2</v>
      </c>
      <c r="H272" s="95" t="s">
        <v>324</v>
      </c>
      <c r="I272" s="98" t="s">
        <v>688</v>
      </c>
      <c r="J272" s="109" t="s">
        <v>687</v>
      </c>
      <c r="K272" s="97" t="s">
        <v>689</v>
      </c>
      <c r="L272" s="113" t="s">
        <v>690</v>
      </c>
      <c r="M272" s="121" t="s">
        <v>190</v>
      </c>
    </row>
  </sheetData>
  <autoFilter ref="A2:M272" xr:uid="{00000000-0009-0000-0000-000004000000}">
    <sortState xmlns:xlrd2="http://schemas.microsoft.com/office/spreadsheetml/2017/richdata2" ref="A3:M272">
      <sortCondition ref="B2:B272"/>
    </sortState>
  </autoFilter>
  <sortState xmlns:xlrd2="http://schemas.microsoft.com/office/spreadsheetml/2017/richdata2" ref="B3:M272">
    <sortCondition ref="B3:B272"/>
    <sortCondition ref="D3:D272"/>
  </sortState>
  <mergeCells count="1">
    <mergeCell ref="A1:M1"/>
  </mergeCells>
  <phoneticPr fontId="1"/>
  <conditionalFormatting sqref="D3:D12">
    <cfRule type="expression" dxfId="8" priority="3">
      <formula>IF(COUNTIF(D3,"*B3*")&gt;=1,TRUE,FALSE)</formula>
    </cfRule>
  </conditionalFormatting>
  <conditionalFormatting sqref="D1:D1048576">
    <cfRule type="duplicateValues" dxfId="7" priority="2"/>
  </conditionalFormatting>
  <conditionalFormatting sqref="D3:D240">
    <cfRule type="duplicateValues" dxfId="6" priority="27"/>
  </conditionalFormatting>
  <dataValidations count="2">
    <dataValidation type="list" allowBlank="1" showInputMessage="1" showErrorMessage="1" sqref="H3:H272" xr:uid="{00000000-0002-0000-0400-000000000000}">
      <formula1>"B 医学管理等,C 在宅医療,D 検査,E 画像診断,F 投薬,G 注射,H リハビリテーション,I 精神科専門療法,J 処置,K 手術,L 麻酔,M 放射線治療,N 病理診断"</formula1>
    </dataValidation>
    <dataValidation type="list" allowBlank="1" showInputMessage="1" showErrorMessage="1" sqref="M3:M272" xr:uid="{00000000-0002-0000-0400-000001000000}">
      <formula1>"受領済,修正版受領済,確認中"</formula1>
    </dataValidation>
  </dataValidations>
  <pageMargins left="0.70866141732283472" right="0.70866141732283472" top="0.74803149606299213" bottom="0.74803149606299213" header="0.31496062992125984" footer="0.31496062992125984"/>
  <pageSetup paperSize="8" scale="70" orientation="landscape" r:id="rId1"/>
  <headerFooter>
    <oddFooter>&amp;C&amp;P</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400-000002000000}">
          <x14:formula1>
            <xm:f>集計!$B$11:$B$147</xm:f>
          </x14:formula1>
          <xm:sqref>C3:C4 C6:C10</xm:sqref>
        </x14:dataValidation>
        <x14:dataValidation type="list" allowBlank="1" showInputMessage="1" showErrorMessage="1" xr:uid="{00000000-0002-0000-0400-000003000000}">
          <x14:formula1>
            <xm:f>集計!#REF!</xm:f>
          </x14:formula1>
          <xm:sqref>C5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59999389629810485"/>
  </sheetPr>
  <dimension ref="A1:N56"/>
  <sheetViews>
    <sheetView view="pageBreakPreview" zoomScale="75" zoomScaleNormal="100" zoomScaleSheetLayoutView="75" workbookViewId="0">
      <pane ySplit="2" topLeftCell="A3" activePane="bottomLeft" state="frozen"/>
      <selection pane="bottomLeft" activeCell="F58" sqref="F58"/>
    </sheetView>
  </sheetViews>
  <sheetFormatPr defaultColWidth="9" defaultRowHeight="45" customHeight="1"/>
  <cols>
    <col min="1" max="1" width="6.25" style="3" customWidth="1"/>
    <col min="2" max="2" width="9.75" style="3" customWidth="1"/>
    <col min="3" max="3" width="25.5" style="3" customWidth="1"/>
    <col min="4" max="4" width="10.5" style="47" customWidth="1"/>
    <col min="5" max="5" width="5.375" style="47" customWidth="1"/>
    <col min="6" max="6" width="25.25" style="3" customWidth="1"/>
    <col min="7" max="8" width="9.75" style="47" customWidth="1"/>
    <col min="9" max="9" width="16.375" style="3" customWidth="1"/>
    <col min="10" max="10" width="11.75" style="3" customWidth="1"/>
    <col min="11" max="11" width="44.125" style="3" customWidth="1"/>
    <col min="12" max="12" width="42.25" style="3" customWidth="1"/>
    <col min="13" max="13" width="8" style="47" customWidth="1"/>
    <col min="14" max="14" width="15.875" style="3" customWidth="1"/>
    <col min="15" max="16384" width="9" style="3"/>
  </cols>
  <sheetData>
    <row r="1" spans="1:14" ht="52.5" customHeight="1">
      <c r="A1" s="204" t="s">
        <v>165</v>
      </c>
      <c r="B1" s="205"/>
      <c r="C1" s="205"/>
      <c r="D1" s="205"/>
      <c r="E1" s="205"/>
      <c r="F1" s="205"/>
      <c r="G1" s="205"/>
      <c r="H1" s="205"/>
      <c r="I1" s="205"/>
      <c r="J1" s="205"/>
      <c r="K1" s="205"/>
      <c r="L1" s="205"/>
      <c r="M1" s="205"/>
      <c r="N1" s="206"/>
    </row>
    <row r="2" spans="1:14" ht="57" customHeight="1">
      <c r="A2" s="65"/>
      <c r="B2" s="67" t="s">
        <v>150</v>
      </c>
      <c r="C2" s="68" t="s">
        <v>1</v>
      </c>
      <c r="D2" s="68" t="s">
        <v>149</v>
      </c>
      <c r="E2" s="67" t="s">
        <v>151</v>
      </c>
      <c r="F2" s="68" t="s">
        <v>0</v>
      </c>
      <c r="G2" s="67" t="s">
        <v>153</v>
      </c>
      <c r="H2" s="67" t="s">
        <v>155</v>
      </c>
      <c r="I2" s="68" t="s">
        <v>148</v>
      </c>
      <c r="J2" s="67" t="s">
        <v>158</v>
      </c>
      <c r="K2" s="68" t="s">
        <v>146</v>
      </c>
      <c r="L2" s="67" t="s">
        <v>238</v>
      </c>
      <c r="M2" s="68" t="s">
        <v>152</v>
      </c>
      <c r="N2" s="69" t="s">
        <v>147</v>
      </c>
    </row>
    <row r="3" spans="1:14" ht="45" customHeight="1">
      <c r="A3" s="66">
        <v>1</v>
      </c>
      <c r="B3" s="85">
        <f>IFERROR(VLOOKUP(C3,学会NO!$A$2:$B$138,2,FALSE),"")</f>
        <v>214</v>
      </c>
      <c r="C3" s="56" t="s">
        <v>222</v>
      </c>
      <c r="D3" s="57" t="s">
        <v>229</v>
      </c>
      <c r="E3" s="55" t="str">
        <f t="shared" ref="E3:E30" si="0">RIGHT(D3,2)</f>
        <v>01</v>
      </c>
      <c r="F3" s="58" t="s">
        <v>230</v>
      </c>
      <c r="G3" s="52">
        <v>5</v>
      </c>
      <c r="H3" s="52" t="s">
        <v>231</v>
      </c>
      <c r="I3" s="58" t="s">
        <v>232</v>
      </c>
      <c r="J3" s="56"/>
      <c r="K3" s="89" t="s">
        <v>228</v>
      </c>
      <c r="L3" s="89"/>
      <c r="M3" s="59" t="s">
        <v>233</v>
      </c>
      <c r="N3" s="122" t="s">
        <v>264</v>
      </c>
    </row>
    <row r="4" spans="1:14" ht="45" customHeight="1">
      <c r="A4" s="66">
        <v>2</v>
      </c>
      <c r="B4" s="85">
        <f>IFERROR(VLOOKUP(C4,学会NO!$A$2:$B$138,2,FALSE),"")</f>
        <v>214</v>
      </c>
      <c r="C4" s="56" t="s">
        <v>222</v>
      </c>
      <c r="D4" s="57" t="s">
        <v>234</v>
      </c>
      <c r="E4" s="55" t="str">
        <f t="shared" si="0"/>
        <v>01</v>
      </c>
      <c r="F4" s="58"/>
      <c r="G4" s="52">
        <v>0</v>
      </c>
      <c r="H4" s="52" t="s">
        <v>235</v>
      </c>
      <c r="I4" s="58" t="s">
        <v>232</v>
      </c>
      <c r="J4" s="56" t="s">
        <v>237</v>
      </c>
      <c r="K4" s="58" t="s">
        <v>236</v>
      </c>
      <c r="L4" s="58" t="s">
        <v>239</v>
      </c>
      <c r="M4" s="59" t="s">
        <v>233</v>
      </c>
      <c r="N4" s="122" t="s">
        <v>264</v>
      </c>
    </row>
    <row r="5" spans="1:14" ht="75.599999999999994" customHeight="1">
      <c r="A5" s="66">
        <v>3</v>
      </c>
      <c r="B5" s="85">
        <f>IFERROR(VLOOKUP(C5,学会NO!$A$2:$B$138,2,FALSE),"")</f>
        <v>219</v>
      </c>
      <c r="C5" s="58" t="s">
        <v>1260</v>
      </c>
      <c r="D5" s="157" t="s">
        <v>1270</v>
      </c>
      <c r="E5" s="55" t="str">
        <f t="shared" si="0"/>
        <v>01</v>
      </c>
      <c r="F5" s="158"/>
      <c r="G5" s="157">
        <v>0</v>
      </c>
      <c r="H5" s="52" t="s">
        <v>235</v>
      </c>
      <c r="I5" s="58" t="s">
        <v>232</v>
      </c>
      <c r="J5" s="56" t="s">
        <v>1272</v>
      </c>
      <c r="K5" s="158" t="s">
        <v>1271</v>
      </c>
      <c r="L5" s="158" t="s">
        <v>1447</v>
      </c>
      <c r="M5" s="157" t="s">
        <v>1269</v>
      </c>
      <c r="N5" s="156" t="s">
        <v>190</v>
      </c>
    </row>
    <row r="6" spans="1:14" ht="45" customHeight="1">
      <c r="A6" s="66">
        <v>4</v>
      </c>
      <c r="B6" s="85">
        <f>IFERROR(VLOOKUP(C6,学会NO!$A$2:$B$138,2,FALSE),"")</f>
        <v>225</v>
      </c>
      <c r="C6" s="58" t="s">
        <v>482</v>
      </c>
      <c r="D6" s="57" t="s">
        <v>480</v>
      </c>
      <c r="E6" s="55" t="str">
        <f t="shared" si="0"/>
        <v>01</v>
      </c>
      <c r="F6" s="58" t="s">
        <v>483</v>
      </c>
      <c r="G6" s="52">
        <v>2</v>
      </c>
      <c r="H6" s="52" t="s">
        <v>235</v>
      </c>
      <c r="I6" s="58" t="s">
        <v>232</v>
      </c>
      <c r="J6" s="56" t="s">
        <v>484</v>
      </c>
      <c r="K6" s="58" t="s">
        <v>481</v>
      </c>
      <c r="L6" s="58" t="s">
        <v>485</v>
      </c>
      <c r="M6" s="59" t="s">
        <v>486</v>
      </c>
      <c r="N6" s="108" t="s">
        <v>264</v>
      </c>
    </row>
    <row r="7" spans="1:14" ht="45" customHeight="1">
      <c r="A7" s="66">
        <v>5</v>
      </c>
      <c r="B7" s="85">
        <f>IFERROR(VLOOKUP(C7,学会NO!$A$2:$B$138,2,FALSE),"")</f>
        <v>225</v>
      </c>
      <c r="C7" s="58" t="s">
        <v>482</v>
      </c>
      <c r="D7" s="157" t="s">
        <v>487</v>
      </c>
      <c r="E7" s="55" t="str">
        <f t="shared" si="0"/>
        <v>02</v>
      </c>
      <c r="F7" s="158" t="s">
        <v>489</v>
      </c>
      <c r="G7" s="157">
        <v>2</v>
      </c>
      <c r="H7" s="52" t="s">
        <v>235</v>
      </c>
      <c r="I7" s="58" t="s">
        <v>232</v>
      </c>
      <c r="J7" s="56" t="s">
        <v>490</v>
      </c>
      <c r="K7" s="161" t="s">
        <v>488</v>
      </c>
      <c r="L7" s="161" t="s">
        <v>491</v>
      </c>
      <c r="M7" s="157" t="s">
        <v>486</v>
      </c>
      <c r="N7" s="108" t="s">
        <v>264</v>
      </c>
    </row>
    <row r="8" spans="1:14" ht="45" customHeight="1">
      <c r="A8" s="66">
        <v>6</v>
      </c>
      <c r="B8" s="99">
        <f>IFERROR(VLOOKUP(C8,学会NO!$A$2:$B$138,2,FALSE),"")</f>
        <v>225</v>
      </c>
      <c r="C8" s="58" t="s">
        <v>482</v>
      </c>
      <c r="D8" s="106" t="s">
        <v>493</v>
      </c>
      <c r="E8" s="102" t="str">
        <f t="shared" si="0"/>
        <v>03</v>
      </c>
      <c r="F8" s="120" t="s">
        <v>483</v>
      </c>
      <c r="G8" s="106">
        <v>2</v>
      </c>
      <c r="H8" s="53" t="s">
        <v>235</v>
      </c>
      <c r="I8" s="103" t="s">
        <v>232</v>
      </c>
      <c r="J8" s="100" t="s">
        <v>494</v>
      </c>
      <c r="K8" s="105" t="s">
        <v>492</v>
      </c>
      <c r="L8" s="105" t="s">
        <v>491</v>
      </c>
      <c r="M8" s="106" t="s">
        <v>495</v>
      </c>
      <c r="N8" s="123" t="s">
        <v>925</v>
      </c>
    </row>
    <row r="9" spans="1:14" ht="45" customHeight="1">
      <c r="A9" s="66">
        <v>7</v>
      </c>
      <c r="B9" s="99">
        <f>IFERROR(VLOOKUP(C9,学会NO!$A$2:$B$138,2,FALSE),"")</f>
        <v>225</v>
      </c>
      <c r="C9" s="58" t="s">
        <v>482</v>
      </c>
      <c r="D9" s="106" t="s">
        <v>496</v>
      </c>
      <c r="E9" s="102" t="str">
        <f t="shared" si="0"/>
        <v>04</v>
      </c>
      <c r="F9" s="120" t="s">
        <v>489</v>
      </c>
      <c r="G9" s="106">
        <v>2</v>
      </c>
      <c r="H9" s="53" t="s">
        <v>235</v>
      </c>
      <c r="I9" s="103" t="s">
        <v>232</v>
      </c>
      <c r="J9" s="100" t="s">
        <v>498</v>
      </c>
      <c r="K9" s="105" t="s">
        <v>497</v>
      </c>
      <c r="L9" s="105" t="s">
        <v>491</v>
      </c>
      <c r="M9" s="106" t="s">
        <v>499</v>
      </c>
      <c r="N9" s="123" t="s">
        <v>264</v>
      </c>
    </row>
    <row r="10" spans="1:14" ht="45" customHeight="1">
      <c r="A10" s="66">
        <v>8</v>
      </c>
      <c r="B10" s="99">
        <f>IFERROR(VLOOKUP(C10,学会NO!$A$2:$B$138,2,FALSE),"")</f>
        <v>225</v>
      </c>
      <c r="C10" s="58" t="s">
        <v>482</v>
      </c>
      <c r="D10" s="106" t="s">
        <v>1850</v>
      </c>
      <c r="E10" s="102" t="str">
        <f t="shared" si="0"/>
        <v>05</v>
      </c>
      <c r="F10" s="120" t="s">
        <v>489</v>
      </c>
      <c r="G10" s="106">
        <v>2</v>
      </c>
      <c r="H10" s="53" t="s">
        <v>235</v>
      </c>
      <c r="I10" s="103" t="s">
        <v>232</v>
      </c>
      <c r="J10" s="100" t="s">
        <v>501</v>
      </c>
      <c r="K10" s="105" t="s">
        <v>500</v>
      </c>
      <c r="L10" s="105" t="s">
        <v>491</v>
      </c>
      <c r="M10" s="106" t="s">
        <v>499</v>
      </c>
      <c r="N10" s="123" t="s">
        <v>264</v>
      </c>
    </row>
    <row r="11" spans="1:14" ht="45" customHeight="1">
      <c r="A11" s="66">
        <v>9</v>
      </c>
      <c r="B11" s="99">
        <f>IFERROR(VLOOKUP(C11,学会NO!$A$2:$B$138,2,FALSE),"")</f>
        <v>225</v>
      </c>
      <c r="C11" s="58" t="s">
        <v>482</v>
      </c>
      <c r="D11" s="106" t="s">
        <v>502</v>
      </c>
      <c r="E11" s="102" t="str">
        <f t="shared" si="0"/>
        <v>06</v>
      </c>
      <c r="F11" s="120" t="s">
        <v>483</v>
      </c>
      <c r="G11" s="106">
        <v>2</v>
      </c>
      <c r="H11" s="53" t="s">
        <v>235</v>
      </c>
      <c r="I11" s="103" t="s">
        <v>232</v>
      </c>
      <c r="J11" s="100" t="s">
        <v>503</v>
      </c>
      <c r="K11" s="120" t="s">
        <v>504</v>
      </c>
      <c r="L11" s="105" t="s">
        <v>491</v>
      </c>
      <c r="M11" s="106" t="s">
        <v>1851</v>
      </c>
      <c r="N11" s="123" t="s">
        <v>264</v>
      </c>
    </row>
    <row r="12" spans="1:14" ht="45" customHeight="1">
      <c r="A12" s="66">
        <v>10</v>
      </c>
      <c r="B12" s="99">
        <f>IFERROR(VLOOKUP(C12,学会NO!$A$2:$B$138,2,FALSE),"")</f>
        <v>229</v>
      </c>
      <c r="C12" s="58" t="s">
        <v>615</v>
      </c>
      <c r="D12" s="106" t="s">
        <v>645</v>
      </c>
      <c r="E12" s="102" t="str">
        <f t="shared" si="0"/>
        <v>01</v>
      </c>
      <c r="F12" s="120" t="s">
        <v>647</v>
      </c>
      <c r="G12" s="106">
        <v>2</v>
      </c>
      <c r="H12" s="53" t="s">
        <v>235</v>
      </c>
      <c r="I12" s="103" t="s">
        <v>232</v>
      </c>
      <c r="J12" s="100" t="s">
        <v>648</v>
      </c>
      <c r="K12" s="120" t="s">
        <v>646</v>
      </c>
      <c r="L12" s="105" t="s">
        <v>627</v>
      </c>
      <c r="M12" s="106" t="s">
        <v>616</v>
      </c>
      <c r="N12" s="149" t="s">
        <v>190</v>
      </c>
    </row>
    <row r="13" spans="1:14" ht="45" customHeight="1">
      <c r="A13" s="66">
        <v>11</v>
      </c>
      <c r="B13" s="99">
        <f>IFERROR(VLOOKUP(C13,学会NO!$A$2:$B$138,2,FALSE),"")</f>
        <v>231</v>
      </c>
      <c r="C13" s="158" t="s">
        <v>1796</v>
      </c>
      <c r="D13" s="106" t="s">
        <v>1794</v>
      </c>
      <c r="E13" s="102" t="str">
        <f t="shared" si="0"/>
        <v>01</v>
      </c>
      <c r="F13" s="120" t="s">
        <v>1797</v>
      </c>
      <c r="G13" s="106">
        <v>2</v>
      </c>
      <c r="H13" s="53" t="s">
        <v>235</v>
      </c>
      <c r="I13" s="103" t="s">
        <v>232</v>
      </c>
      <c r="J13" s="120" t="s">
        <v>1810</v>
      </c>
      <c r="K13" s="120" t="s">
        <v>1795</v>
      </c>
      <c r="L13" s="120" t="s">
        <v>1811</v>
      </c>
      <c r="M13" s="106">
        <v>0</v>
      </c>
      <c r="N13" s="143" t="s">
        <v>264</v>
      </c>
    </row>
    <row r="14" spans="1:14" ht="45" customHeight="1">
      <c r="A14" s="66">
        <v>12</v>
      </c>
      <c r="B14" s="99">
        <f>IFERROR(VLOOKUP(C14,学会NO!$A$2:$B$138,2,FALSE),"")</f>
        <v>237</v>
      </c>
      <c r="C14" s="58" t="s">
        <v>1126</v>
      </c>
      <c r="D14" s="106" t="s">
        <v>1129</v>
      </c>
      <c r="E14" s="102" t="str">
        <f t="shared" si="0"/>
        <v>01</v>
      </c>
      <c r="F14" s="120" t="s">
        <v>1131</v>
      </c>
      <c r="G14" s="106">
        <v>2</v>
      </c>
      <c r="H14" s="53" t="s">
        <v>231</v>
      </c>
      <c r="I14" s="103" t="s">
        <v>329</v>
      </c>
      <c r="J14" s="100"/>
      <c r="K14" s="120" t="s">
        <v>1130</v>
      </c>
      <c r="L14" s="105"/>
      <c r="M14" s="106">
        <v>0</v>
      </c>
      <c r="N14" s="123" t="s">
        <v>264</v>
      </c>
    </row>
    <row r="15" spans="1:14" ht="45" customHeight="1">
      <c r="A15" s="66">
        <v>13</v>
      </c>
      <c r="B15" s="99">
        <f>IFERROR(VLOOKUP(C15,学会NO!$A$2:$B$138,2,FALSE),"")</f>
        <v>238</v>
      </c>
      <c r="C15" s="58" t="s">
        <v>1041</v>
      </c>
      <c r="D15" s="106" t="s">
        <v>1039</v>
      </c>
      <c r="E15" s="102" t="str">
        <f t="shared" si="0"/>
        <v>01</v>
      </c>
      <c r="F15" s="120" t="s">
        <v>1042</v>
      </c>
      <c r="G15" s="106">
        <v>4</v>
      </c>
      <c r="H15" s="53" t="s">
        <v>231</v>
      </c>
      <c r="I15" s="103" t="s">
        <v>232</v>
      </c>
      <c r="J15" s="100"/>
      <c r="K15" s="120" t="s">
        <v>1040</v>
      </c>
      <c r="L15" s="105"/>
      <c r="M15" s="106" t="s">
        <v>1030</v>
      </c>
      <c r="N15" s="143" t="s">
        <v>190</v>
      </c>
    </row>
    <row r="16" spans="1:14" ht="45" customHeight="1">
      <c r="A16" s="66">
        <v>14</v>
      </c>
      <c r="B16" s="99">
        <f>IFERROR(VLOOKUP(C16,学会NO!$A$2:$B$138,2,FALSE),"")</f>
        <v>238</v>
      </c>
      <c r="C16" s="58" t="s">
        <v>1041</v>
      </c>
      <c r="D16" s="106" t="s">
        <v>1043</v>
      </c>
      <c r="E16" s="102" t="str">
        <f t="shared" si="0"/>
        <v>02</v>
      </c>
      <c r="F16" s="120" t="s">
        <v>1045</v>
      </c>
      <c r="G16" s="106">
        <v>3</v>
      </c>
      <c r="H16" s="53" t="s">
        <v>231</v>
      </c>
      <c r="I16" s="103" t="s">
        <v>232</v>
      </c>
      <c r="J16" s="100"/>
      <c r="K16" s="120" t="s">
        <v>1044</v>
      </c>
      <c r="L16" s="105"/>
      <c r="M16" s="106" t="s">
        <v>1030</v>
      </c>
      <c r="N16" s="123" t="s">
        <v>264</v>
      </c>
    </row>
    <row r="17" spans="1:14" ht="45" customHeight="1">
      <c r="A17" s="66">
        <v>15</v>
      </c>
      <c r="B17" s="99">
        <f>IFERROR(VLOOKUP(C17,学会NO!$A$2:$B$138,2,FALSE),"")</f>
        <v>245</v>
      </c>
      <c r="C17" s="58" t="s">
        <v>981</v>
      </c>
      <c r="D17" s="106" t="s">
        <v>985</v>
      </c>
      <c r="E17" s="102" t="str">
        <f t="shared" si="0"/>
        <v>01</v>
      </c>
      <c r="F17" s="120" t="s">
        <v>987</v>
      </c>
      <c r="G17" s="106">
        <v>2</v>
      </c>
      <c r="H17" s="53" t="s">
        <v>231</v>
      </c>
      <c r="I17" s="103" t="s">
        <v>232</v>
      </c>
      <c r="J17" s="100"/>
      <c r="K17" s="120" t="s">
        <v>986</v>
      </c>
      <c r="L17" s="105"/>
      <c r="M17" s="106">
        <v>0</v>
      </c>
      <c r="N17" s="123" t="s">
        <v>264</v>
      </c>
    </row>
    <row r="18" spans="1:14" ht="45" customHeight="1">
      <c r="A18" s="66">
        <v>16</v>
      </c>
      <c r="B18" s="99">
        <f>IFERROR(VLOOKUP(C18,学会NO!$A$2:$B$138,2,FALSE),"")</f>
        <v>245</v>
      </c>
      <c r="C18" s="58" t="s">
        <v>981</v>
      </c>
      <c r="D18" s="106" t="s">
        <v>1717</v>
      </c>
      <c r="E18" s="102" t="str">
        <f t="shared" si="0"/>
        <v>01</v>
      </c>
      <c r="F18" s="120" t="s">
        <v>989</v>
      </c>
      <c r="G18" s="106">
        <v>2</v>
      </c>
      <c r="H18" s="53" t="s">
        <v>235</v>
      </c>
      <c r="I18" s="103" t="s">
        <v>232</v>
      </c>
      <c r="J18" s="100" t="s">
        <v>990</v>
      </c>
      <c r="K18" s="120" t="s">
        <v>988</v>
      </c>
      <c r="L18" s="120" t="s">
        <v>661</v>
      </c>
      <c r="M18" s="106">
        <v>0</v>
      </c>
      <c r="N18" s="149" t="s">
        <v>190</v>
      </c>
    </row>
    <row r="19" spans="1:14" ht="45" customHeight="1">
      <c r="A19" s="66">
        <v>17</v>
      </c>
      <c r="B19" s="99">
        <f>IFERROR(VLOOKUP(C19,学会NO!$A$2:$B$138,2,FALSE),"")</f>
        <v>245</v>
      </c>
      <c r="C19" s="58" t="s">
        <v>981</v>
      </c>
      <c r="D19" s="106" t="s">
        <v>991</v>
      </c>
      <c r="E19" s="102" t="str">
        <f t="shared" si="0"/>
        <v>02</v>
      </c>
      <c r="F19" s="120" t="s">
        <v>983</v>
      </c>
      <c r="G19" s="106">
        <v>1</v>
      </c>
      <c r="H19" s="53" t="s">
        <v>235</v>
      </c>
      <c r="I19" s="103" t="s">
        <v>232</v>
      </c>
      <c r="J19" s="100" t="s">
        <v>992</v>
      </c>
      <c r="K19" s="120" t="s">
        <v>978</v>
      </c>
      <c r="L19" s="120" t="s">
        <v>439</v>
      </c>
      <c r="M19" s="106" t="s">
        <v>937</v>
      </c>
      <c r="N19" s="123" t="s">
        <v>190</v>
      </c>
    </row>
    <row r="20" spans="1:14" ht="45" customHeight="1">
      <c r="A20" s="66">
        <v>18</v>
      </c>
      <c r="B20" s="99">
        <f>IFERROR(VLOOKUP(C20,学会NO!$A$2:$B$138,2,FALSE),"")</f>
        <v>263</v>
      </c>
      <c r="C20" s="58" t="s">
        <v>1127</v>
      </c>
      <c r="D20" s="106" t="s">
        <v>1132</v>
      </c>
      <c r="E20" s="102" t="str">
        <f t="shared" si="0"/>
        <v>01</v>
      </c>
      <c r="F20" s="120" t="s">
        <v>1134</v>
      </c>
      <c r="G20" s="106">
        <v>1</v>
      </c>
      <c r="H20" s="53" t="s">
        <v>231</v>
      </c>
      <c r="I20" s="103" t="s">
        <v>329</v>
      </c>
      <c r="J20" s="100"/>
      <c r="K20" s="120" t="s">
        <v>1133</v>
      </c>
      <c r="L20" s="105"/>
      <c r="M20" s="106" t="s">
        <v>1030</v>
      </c>
      <c r="N20" s="128" t="s">
        <v>264</v>
      </c>
    </row>
    <row r="21" spans="1:14" ht="45" customHeight="1">
      <c r="A21" s="66">
        <v>19</v>
      </c>
      <c r="B21" s="99">
        <f>IFERROR(VLOOKUP(C21,学会NO!$A$2:$B$138,2,FALSE),"")</f>
        <v>267</v>
      </c>
      <c r="C21" s="58" t="s">
        <v>71</v>
      </c>
      <c r="D21" s="106" t="s">
        <v>977</v>
      </c>
      <c r="E21" s="102" t="str">
        <f t="shared" si="0"/>
        <v>01</v>
      </c>
      <c r="F21" s="120"/>
      <c r="G21" s="106">
        <v>0</v>
      </c>
      <c r="H21" s="53" t="s">
        <v>235</v>
      </c>
      <c r="I21" s="103" t="s">
        <v>232</v>
      </c>
      <c r="J21" s="100" t="s">
        <v>979</v>
      </c>
      <c r="K21" s="120" t="s">
        <v>978</v>
      </c>
      <c r="L21" s="105" t="s">
        <v>1755</v>
      </c>
      <c r="M21" s="106" t="s">
        <v>976</v>
      </c>
      <c r="N21" s="123" t="s">
        <v>264</v>
      </c>
    </row>
    <row r="22" spans="1:14" ht="45" customHeight="1">
      <c r="A22" s="66">
        <v>20</v>
      </c>
      <c r="B22" s="99">
        <f>IFERROR(VLOOKUP(C22,学会NO!$A$2:$B$138,2,FALSE),"")</f>
        <v>268</v>
      </c>
      <c r="C22" s="58" t="s">
        <v>957</v>
      </c>
      <c r="D22" s="106" t="s">
        <v>960</v>
      </c>
      <c r="E22" s="102" t="str">
        <f t="shared" si="0"/>
        <v>01</v>
      </c>
      <c r="F22" s="120" t="s">
        <v>962</v>
      </c>
      <c r="G22" s="106">
        <v>1</v>
      </c>
      <c r="H22" s="53" t="s">
        <v>235</v>
      </c>
      <c r="I22" s="103" t="s">
        <v>232</v>
      </c>
      <c r="J22" s="100" t="s">
        <v>963</v>
      </c>
      <c r="K22" s="120" t="s">
        <v>961</v>
      </c>
      <c r="L22" s="105" t="s">
        <v>964</v>
      </c>
      <c r="M22" s="106" t="s">
        <v>955</v>
      </c>
      <c r="N22" s="123" t="s">
        <v>264</v>
      </c>
    </row>
    <row r="23" spans="1:14" ht="45" customHeight="1">
      <c r="A23" s="66">
        <v>21</v>
      </c>
      <c r="B23" s="99">
        <f>IFERROR(VLOOKUP(C23,学会NO!$A$2:$B$138,2,FALSE),"")</f>
        <v>268</v>
      </c>
      <c r="C23" s="58" t="s">
        <v>957</v>
      </c>
      <c r="D23" s="106" t="s">
        <v>965</v>
      </c>
      <c r="E23" s="102" t="str">
        <f t="shared" si="0"/>
        <v>02</v>
      </c>
      <c r="F23" s="120" t="s">
        <v>962</v>
      </c>
      <c r="G23" s="106">
        <v>1</v>
      </c>
      <c r="H23" s="53" t="s">
        <v>235</v>
      </c>
      <c r="I23" s="103" t="s">
        <v>1672</v>
      </c>
      <c r="J23" s="100" t="s">
        <v>967</v>
      </c>
      <c r="K23" s="120" t="s">
        <v>966</v>
      </c>
      <c r="L23" s="105" t="s">
        <v>940</v>
      </c>
      <c r="M23" s="106" t="s">
        <v>968</v>
      </c>
      <c r="N23" s="123" t="s">
        <v>264</v>
      </c>
    </row>
    <row r="24" spans="1:14" ht="45" customHeight="1">
      <c r="A24" s="66">
        <v>22</v>
      </c>
      <c r="B24" s="99">
        <f>IFERROR(VLOOKUP(C24,学会NO!$A$2:$B$138,2,FALSE),"")</f>
        <v>277</v>
      </c>
      <c r="C24" s="158" t="s">
        <v>1726</v>
      </c>
      <c r="D24" s="106" t="s">
        <v>1729</v>
      </c>
      <c r="E24" s="102" t="str">
        <f t="shared" si="0"/>
        <v>01</v>
      </c>
      <c r="F24" s="120" t="s">
        <v>1727</v>
      </c>
      <c r="G24" s="106">
        <v>4</v>
      </c>
      <c r="H24" s="53" t="s">
        <v>235</v>
      </c>
      <c r="I24" s="103" t="s">
        <v>329</v>
      </c>
      <c r="J24" s="120" t="s">
        <v>1814</v>
      </c>
      <c r="K24" s="120" t="s">
        <v>1730</v>
      </c>
      <c r="L24" s="105" t="s">
        <v>1731</v>
      </c>
      <c r="M24" s="106" t="s">
        <v>1728</v>
      </c>
      <c r="N24" s="143" t="s">
        <v>264</v>
      </c>
    </row>
    <row r="25" spans="1:14" ht="45" customHeight="1">
      <c r="A25" s="66">
        <v>23</v>
      </c>
      <c r="B25" s="99">
        <f>IFERROR(VLOOKUP(C25,学会NO!$A$2:$B$138,2,FALSE),"")</f>
        <v>282</v>
      </c>
      <c r="C25" s="56" t="s">
        <v>360</v>
      </c>
      <c r="D25" s="101" t="s">
        <v>359</v>
      </c>
      <c r="E25" s="102" t="str">
        <f t="shared" si="0"/>
        <v>01</v>
      </c>
      <c r="F25" s="103" t="s">
        <v>358</v>
      </c>
      <c r="G25" s="53">
        <v>6</v>
      </c>
      <c r="H25" s="53" t="s">
        <v>231</v>
      </c>
      <c r="I25" s="103" t="s">
        <v>329</v>
      </c>
      <c r="J25" s="100"/>
      <c r="K25" s="103" t="s">
        <v>357</v>
      </c>
      <c r="L25" s="103"/>
      <c r="M25" s="104">
        <v>0</v>
      </c>
      <c r="N25" s="166" t="s">
        <v>264</v>
      </c>
    </row>
    <row r="26" spans="1:14" ht="45" customHeight="1">
      <c r="A26" s="66">
        <v>24</v>
      </c>
      <c r="B26" s="99">
        <f>IFERROR(VLOOKUP(C26,学会NO!$A$2:$B$138,2,FALSE),"")</f>
        <v>284</v>
      </c>
      <c r="C26" s="58" t="s">
        <v>1275</v>
      </c>
      <c r="D26" s="106" t="s">
        <v>1298</v>
      </c>
      <c r="E26" s="102" t="str">
        <f t="shared" si="0"/>
        <v>01</v>
      </c>
      <c r="F26" s="120"/>
      <c r="G26" s="106">
        <v>0</v>
      </c>
      <c r="H26" s="53" t="s">
        <v>231</v>
      </c>
      <c r="I26" s="103" t="s">
        <v>232</v>
      </c>
      <c r="J26" s="100"/>
      <c r="K26" s="120" t="s">
        <v>1299</v>
      </c>
      <c r="L26" s="105"/>
      <c r="M26" s="106" t="s">
        <v>1256</v>
      </c>
      <c r="N26" s="143" t="s">
        <v>264</v>
      </c>
    </row>
    <row r="27" spans="1:14" ht="45" customHeight="1">
      <c r="A27" s="66">
        <v>25</v>
      </c>
      <c r="B27" s="99">
        <f>IFERROR(VLOOKUP(C27,学会NO!$A$2:$B$138,2,FALSE),"")</f>
        <v>284</v>
      </c>
      <c r="C27" s="58" t="s">
        <v>1275</v>
      </c>
      <c r="D27" s="106" t="s">
        <v>1300</v>
      </c>
      <c r="E27" s="102" t="str">
        <f t="shared" si="0"/>
        <v>02</v>
      </c>
      <c r="F27" s="120"/>
      <c r="G27" s="106">
        <v>0</v>
      </c>
      <c r="H27" s="53" t="s">
        <v>231</v>
      </c>
      <c r="I27" s="103" t="s">
        <v>232</v>
      </c>
      <c r="J27" s="100"/>
      <c r="K27" s="120" t="s">
        <v>1301</v>
      </c>
      <c r="L27" s="105"/>
      <c r="M27" s="106" t="s">
        <v>233</v>
      </c>
      <c r="N27" s="143" t="s">
        <v>264</v>
      </c>
    </row>
    <row r="28" spans="1:14" ht="45" customHeight="1">
      <c r="A28" s="66">
        <v>26</v>
      </c>
      <c r="B28" s="99">
        <f>IFERROR(VLOOKUP(C28,学会NO!$A$2:$B$138,2,FALSE),"")</f>
        <v>284</v>
      </c>
      <c r="C28" s="58" t="s">
        <v>1275</v>
      </c>
      <c r="D28" s="106" t="s">
        <v>1302</v>
      </c>
      <c r="E28" s="102" t="str">
        <f t="shared" si="0"/>
        <v>03</v>
      </c>
      <c r="F28" s="120"/>
      <c r="G28" s="106">
        <v>0</v>
      </c>
      <c r="H28" s="53" t="s">
        <v>231</v>
      </c>
      <c r="I28" s="103" t="s">
        <v>232</v>
      </c>
      <c r="J28" s="100"/>
      <c r="K28" s="120" t="s">
        <v>1303</v>
      </c>
      <c r="L28" s="105"/>
      <c r="M28" s="106">
        <v>0</v>
      </c>
      <c r="N28" s="143" t="s">
        <v>190</v>
      </c>
    </row>
    <row r="29" spans="1:14" ht="76.150000000000006" customHeight="1">
      <c r="A29" s="66">
        <v>27</v>
      </c>
      <c r="B29" s="99">
        <f>IFERROR(VLOOKUP(C29,学会NO!$A$2:$B$138,2,FALSE),"")</f>
        <v>284</v>
      </c>
      <c r="C29" s="58" t="s">
        <v>1275</v>
      </c>
      <c r="D29" s="106" t="s">
        <v>1304</v>
      </c>
      <c r="E29" s="102" t="str">
        <f t="shared" si="0"/>
        <v>01</v>
      </c>
      <c r="F29" s="120"/>
      <c r="G29" s="106">
        <v>0</v>
      </c>
      <c r="H29" s="53" t="s">
        <v>235</v>
      </c>
      <c r="I29" s="103" t="s">
        <v>232</v>
      </c>
      <c r="J29" s="100">
        <v>249</v>
      </c>
      <c r="K29" s="120" t="s">
        <v>1599</v>
      </c>
      <c r="L29" s="105" t="s">
        <v>1273</v>
      </c>
      <c r="M29" s="106">
        <v>0</v>
      </c>
      <c r="N29" s="143" t="s">
        <v>264</v>
      </c>
    </row>
    <row r="30" spans="1:14" ht="45" customHeight="1">
      <c r="A30" s="66">
        <v>28</v>
      </c>
      <c r="B30" s="99">
        <f>IFERROR(VLOOKUP(C30,学会NO!$A$2:$B$138,2,FALSE),"")</f>
        <v>284</v>
      </c>
      <c r="C30" s="58" t="s">
        <v>1275</v>
      </c>
      <c r="D30" s="106" t="s">
        <v>1305</v>
      </c>
      <c r="E30" s="102" t="str">
        <f t="shared" si="0"/>
        <v>02</v>
      </c>
      <c r="F30" s="120"/>
      <c r="G30" s="106">
        <v>0</v>
      </c>
      <c r="H30" s="53" t="s">
        <v>235</v>
      </c>
      <c r="I30" s="103" t="s">
        <v>232</v>
      </c>
      <c r="J30" s="100" t="s">
        <v>1307</v>
      </c>
      <c r="K30" s="120" t="s">
        <v>1306</v>
      </c>
      <c r="L30" s="105" t="s">
        <v>1279</v>
      </c>
      <c r="M30" s="106">
        <v>0</v>
      </c>
      <c r="N30" s="143" t="s">
        <v>264</v>
      </c>
    </row>
    <row r="31" spans="1:14" ht="45" customHeight="1">
      <c r="A31" s="66">
        <v>29</v>
      </c>
      <c r="B31" s="99">
        <f>IFERROR(VLOOKUP(C31,学会NO!$A$2:$B$138,2,FALSE),"")</f>
        <v>284</v>
      </c>
      <c r="C31" s="56" t="s">
        <v>1275</v>
      </c>
      <c r="D31" s="106" t="s">
        <v>1308</v>
      </c>
      <c r="E31" s="102" t="str">
        <f t="shared" ref="E31:E56" si="1">RIGHT(D31,2)</f>
        <v>03</v>
      </c>
      <c r="F31" s="120"/>
      <c r="G31" s="106">
        <v>0</v>
      </c>
      <c r="H31" s="53" t="s">
        <v>235</v>
      </c>
      <c r="I31" s="103" t="s">
        <v>232</v>
      </c>
      <c r="J31" s="103" t="s">
        <v>1310</v>
      </c>
      <c r="K31" s="120" t="s">
        <v>1309</v>
      </c>
      <c r="L31" s="105" t="s">
        <v>1311</v>
      </c>
      <c r="M31" s="106" t="s">
        <v>270</v>
      </c>
      <c r="N31" s="143" t="s">
        <v>264</v>
      </c>
    </row>
    <row r="32" spans="1:14" ht="45" customHeight="1">
      <c r="A32" s="66">
        <v>30</v>
      </c>
      <c r="B32" s="99">
        <f>IFERROR(VLOOKUP(C32,学会NO!$A$2:$B$138,2,FALSE),"")</f>
        <v>285</v>
      </c>
      <c r="C32" s="161" t="s">
        <v>1566</v>
      </c>
      <c r="D32" s="106" t="s">
        <v>1593</v>
      </c>
      <c r="E32" s="102" t="str">
        <f t="shared" si="1"/>
        <v>01</v>
      </c>
      <c r="F32" s="120" t="s">
        <v>1595</v>
      </c>
      <c r="G32" s="106">
        <v>2</v>
      </c>
      <c r="H32" s="53" t="s">
        <v>231</v>
      </c>
      <c r="I32" s="103" t="s">
        <v>232</v>
      </c>
      <c r="J32" s="120"/>
      <c r="K32" s="105" t="s">
        <v>1594</v>
      </c>
      <c r="L32" s="105"/>
      <c r="M32" s="106" t="s">
        <v>1557</v>
      </c>
      <c r="N32" s="123" t="s">
        <v>190</v>
      </c>
    </row>
    <row r="33" spans="1:14" ht="86.45" customHeight="1">
      <c r="A33" s="66">
        <v>31</v>
      </c>
      <c r="B33" s="99">
        <f>IFERROR(VLOOKUP(C33,学会NO!$A$2:$B$138,2,FALSE),"")</f>
        <v>285</v>
      </c>
      <c r="C33" s="161" t="s">
        <v>1566</v>
      </c>
      <c r="D33" s="106" t="s">
        <v>1596</v>
      </c>
      <c r="E33" s="102" t="str">
        <f t="shared" si="1"/>
        <v>02</v>
      </c>
      <c r="F33" s="120" t="s">
        <v>87</v>
      </c>
      <c r="G33" s="106">
        <v>1</v>
      </c>
      <c r="H33" s="53" t="s">
        <v>231</v>
      </c>
      <c r="I33" s="103" t="s">
        <v>232</v>
      </c>
      <c r="J33" s="120"/>
      <c r="K33" s="120" t="s">
        <v>1597</v>
      </c>
      <c r="L33" s="105"/>
      <c r="M33" s="106">
        <v>0</v>
      </c>
      <c r="N33" s="123" t="s">
        <v>190</v>
      </c>
    </row>
    <row r="34" spans="1:14" ht="98.45" customHeight="1">
      <c r="A34" s="66">
        <v>32</v>
      </c>
      <c r="B34" s="99">
        <f>IFERROR(VLOOKUP(C34,学会NO!$A$2:$B$138,2,FALSE),"")</f>
        <v>285</v>
      </c>
      <c r="C34" s="161" t="s">
        <v>1566</v>
      </c>
      <c r="D34" s="106" t="s">
        <v>1598</v>
      </c>
      <c r="E34" s="102" t="str">
        <f t="shared" si="1"/>
        <v>01</v>
      </c>
      <c r="F34" s="120"/>
      <c r="G34" s="106">
        <v>0</v>
      </c>
      <c r="H34" s="53" t="s">
        <v>235</v>
      </c>
      <c r="I34" s="103" t="s">
        <v>232</v>
      </c>
      <c r="J34" s="120" t="s">
        <v>1600</v>
      </c>
      <c r="K34" s="120" t="s">
        <v>1599</v>
      </c>
      <c r="L34" s="105" t="s">
        <v>1561</v>
      </c>
      <c r="M34" s="106" t="s">
        <v>1550</v>
      </c>
      <c r="N34" s="123" t="s">
        <v>264</v>
      </c>
    </row>
    <row r="35" spans="1:14" ht="45" customHeight="1">
      <c r="A35" s="66">
        <v>33</v>
      </c>
      <c r="B35" s="99">
        <f>IFERROR(VLOOKUP(C35,学会NO!$A$2:$B$138,2,FALSE),"")</f>
        <v>285</v>
      </c>
      <c r="C35" s="161" t="s">
        <v>1566</v>
      </c>
      <c r="D35" s="106" t="s">
        <v>1601</v>
      </c>
      <c r="E35" s="102" t="str">
        <f t="shared" si="1"/>
        <v>02</v>
      </c>
      <c r="F35" s="120" t="s">
        <v>1603</v>
      </c>
      <c r="G35" s="106">
        <v>1</v>
      </c>
      <c r="H35" s="53" t="s">
        <v>235</v>
      </c>
      <c r="I35" s="103" t="s">
        <v>232</v>
      </c>
      <c r="J35" s="120" t="s">
        <v>1604</v>
      </c>
      <c r="K35" s="120" t="s">
        <v>1602</v>
      </c>
      <c r="L35" s="120" t="s">
        <v>1605</v>
      </c>
      <c r="M35" s="106">
        <v>0</v>
      </c>
      <c r="N35" s="123" t="s">
        <v>190</v>
      </c>
    </row>
    <row r="36" spans="1:14" ht="45" customHeight="1">
      <c r="A36" s="66">
        <v>34</v>
      </c>
      <c r="B36" s="99">
        <f>IFERROR(VLOOKUP(C36,学会NO!$A$2:$B$138,2,FALSE),"")</f>
        <v>285</v>
      </c>
      <c r="C36" s="161" t="s">
        <v>1566</v>
      </c>
      <c r="D36" s="106" t="s">
        <v>1606</v>
      </c>
      <c r="E36" s="102" t="str">
        <f t="shared" si="1"/>
        <v>03</v>
      </c>
      <c r="F36" s="120" t="s">
        <v>1603</v>
      </c>
      <c r="G36" s="106">
        <v>1</v>
      </c>
      <c r="H36" s="53" t="s">
        <v>235</v>
      </c>
      <c r="I36" s="103" t="s">
        <v>232</v>
      </c>
      <c r="J36" s="120" t="s">
        <v>1604</v>
      </c>
      <c r="K36" s="120" t="s">
        <v>1607</v>
      </c>
      <c r="L36" s="105" t="s">
        <v>1556</v>
      </c>
      <c r="M36" s="106">
        <v>0</v>
      </c>
      <c r="N36" s="123" t="s">
        <v>264</v>
      </c>
    </row>
    <row r="37" spans="1:14" ht="45" customHeight="1">
      <c r="A37" s="66">
        <v>35</v>
      </c>
      <c r="B37" s="99">
        <f>IFERROR(VLOOKUP(C37,学会NO!$A$2:$B$138,2,FALSE),"")</f>
        <v>285</v>
      </c>
      <c r="C37" s="161" t="s">
        <v>1566</v>
      </c>
      <c r="D37" s="106" t="s">
        <v>1608</v>
      </c>
      <c r="E37" s="102" t="str">
        <f t="shared" si="1"/>
        <v>04</v>
      </c>
      <c r="F37" s="120"/>
      <c r="G37" s="106">
        <v>0</v>
      </c>
      <c r="H37" s="53" t="s">
        <v>235</v>
      </c>
      <c r="I37" s="103" t="s">
        <v>232</v>
      </c>
      <c r="J37" s="120" t="s">
        <v>1610</v>
      </c>
      <c r="K37" s="120" t="s">
        <v>1609</v>
      </c>
      <c r="L37" s="120" t="s">
        <v>1611</v>
      </c>
      <c r="M37" s="106" t="s">
        <v>1557</v>
      </c>
      <c r="N37" s="123" t="s">
        <v>264</v>
      </c>
    </row>
    <row r="38" spans="1:14" ht="45" customHeight="1">
      <c r="A38" s="66">
        <v>36</v>
      </c>
      <c r="B38" s="99">
        <f>IFERROR(VLOOKUP(C38,学会NO!$A$2:$B$138,2,FALSE),"")</f>
        <v>285</v>
      </c>
      <c r="C38" s="161" t="s">
        <v>1566</v>
      </c>
      <c r="D38" s="106" t="s">
        <v>1613</v>
      </c>
      <c r="E38" s="102" t="str">
        <f t="shared" si="1"/>
        <v>05</v>
      </c>
      <c r="F38" s="120"/>
      <c r="G38" s="106">
        <v>0</v>
      </c>
      <c r="H38" s="53" t="s">
        <v>235</v>
      </c>
      <c r="I38" s="103" t="s">
        <v>232</v>
      </c>
      <c r="J38" s="120" t="s">
        <v>1612</v>
      </c>
      <c r="K38" s="120" t="s">
        <v>1614</v>
      </c>
      <c r="L38" s="105" t="s">
        <v>1559</v>
      </c>
      <c r="M38" s="106">
        <v>0</v>
      </c>
      <c r="N38" s="123" t="s">
        <v>264</v>
      </c>
    </row>
    <row r="39" spans="1:14" ht="45" customHeight="1">
      <c r="A39" s="66">
        <v>37</v>
      </c>
      <c r="B39" s="99">
        <f>IFERROR(VLOOKUP(C39,学会NO!$A$2:$B$138,2,FALSE),"")</f>
        <v>285</v>
      </c>
      <c r="C39" s="161" t="s">
        <v>1617</v>
      </c>
      <c r="D39" s="106" t="s">
        <v>1615</v>
      </c>
      <c r="E39" s="102" t="str">
        <f t="shared" si="1"/>
        <v>06</v>
      </c>
      <c r="F39" s="120" t="s">
        <v>1618</v>
      </c>
      <c r="G39" s="106">
        <v>1</v>
      </c>
      <c r="H39" s="53" t="s">
        <v>235</v>
      </c>
      <c r="I39" s="103" t="s">
        <v>232</v>
      </c>
      <c r="J39" s="120" t="s">
        <v>1619</v>
      </c>
      <c r="K39" s="120" t="s">
        <v>1616</v>
      </c>
      <c r="L39" s="105" t="s">
        <v>1620</v>
      </c>
      <c r="M39" s="106">
        <v>0</v>
      </c>
      <c r="N39" s="123" t="s">
        <v>190</v>
      </c>
    </row>
    <row r="40" spans="1:14" ht="45" customHeight="1">
      <c r="A40" s="66">
        <v>38</v>
      </c>
      <c r="B40" s="99">
        <f>IFERROR(VLOOKUP(C40,学会NO!$A$2:$B$138,2,FALSE),"")</f>
        <v>285</v>
      </c>
      <c r="C40" s="161" t="s">
        <v>1617</v>
      </c>
      <c r="D40" s="106" t="s">
        <v>1621</v>
      </c>
      <c r="E40" s="102" t="str">
        <f t="shared" si="1"/>
        <v>07</v>
      </c>
      <c r="F40" s="120"/>
      <c r="G40" s="106">
        <v>0</v>
      </c>
      <c r="H40" s="53" t="s">
        <v>235</v>
      </c>
      <c r="I40" s="103" t="s">
        <v>232</v>
      </c>
      <c r="J40" s="120" t="s">
        <v>1623</v>
      </c>
      <c r="K40" s="120" t="s">
        <v>1622</v>
      </c>
      <c r="L40" s="105" t="s">
        <v>1624</v>
      </c>
      <c r="M40" s="106">
        <v>0</v>
      </c>
      <c r="N40" s="123" t="s">
        <v>264</v>
      </c>
    </row>
    <row r="41" spans="1:14" ht="45" customHeight="1">
      <c r="A41" s="66">
        <v>39</v>
      </c>
      <c r="B41" s="99">
        <f>IFERROR(VLOOKUP(C41,学会NO!$A$2:$B$138,2,FALSE),"")</f>
        <v>285</v>
      </c>
      <c r="C41" s="105" t="s">
        <v>1617</v>
      </c>
      <c r="D41" s="106" t="s">
        <v>1625</v>
      </c>
      <c r="E41" s="102" t="str">
        <f t="shared" si="1"/>
        <v>08</v>
      </c>
      <c r="F41" s="120"/>
      <c r="G41" s="106">
        <v>0</v>
      </c>
      <c r="H41" s="53" t="s">
        <v>235</v>
      </c>
      <c r="I41" s="103" t="s">
        <v>232</v>
      </c>
      <c r="J41" s="120" t="s">
        <v>1627</v>
      </c>
      <c r="K41" s="120" t="s">
        <v>1626</v>
      </c>
      <c r="L41" s="105" t="s">
        <v>1624</v>
      </c>
      <c r="M41" s="106">
        <v>0</v>
      </c>
      <c r="N41" s="123" t="s">
        <v>264</v>
      </c>
    </row>
    <row r="42" spans="1:14" ht="45" customHeight="1">
      <c r="A42" s="66">
        <v>40</v>
      </c>
      <c r="B42" s="99">
        <f>IFERROR(VLOOKUP(C42,学会NO!$A$2:$B$138,2,FALSE),"")</f>
        <v>288</v>
      </c>
      <c r="C42" s="120" t="s">
        <v>1661</v>
      </c>
      <c r="D42" s="106" t="s">
        <v>1668</v>
      </c>
      <c r="E42" s="102" t="str">
        <f t="shared" si="1"/>
        <v>01</v>
      </c>
      <c r="F42" s="120" t="s">
        <v>1670</v>
      </c>
      <c r="G42" s="106">
        <v>5</v>
      </c>
      <c r="H42" s="53" t="s">
        <v>231</v>
      </c>
      <c r="I42" s="103" t="s">
        <v>232</v>
      </c>
      <c r="J42" s="120"/>
      <c r="K42" s="120" t="s">
        <v>1669</v>
      </c>
      <c r="L42" s="105"/>
      <c r="M42" s="106" t="s">
        <v>1756</v>
      </c>
      <c r="N42" s="123" t="s">
        <v>264</v>
      </c>
    </row>
    <row r="43" spans="1:14" ht="45" customHeight="1">
      <c r="A43" s="66">
        <v>41</v>
      </c>
      <c r="B43" s="99">
        <f>IFERROR(VLOOKUP(C43,学会NO!$A$2:$B$138,2,FALSE),"")</f>
        <v>288</v>
      </c>
      <c r="C43" s="120" t="s">
        <v>1759</v>
      </c>
      <c r="D43" s="106" t="s">
        <v>1757</v>
      </c>
      <c r="E43" s="102" t="str">
        <f t="shared" si="1"/>
        <v>01</v>
      </c>
      <c r="F43" s="120" t="s">
        <v>1760</v>
      </c>
      <c r="G43" s="106">
        <v>6</v>
      </c>
      <c r="H43" s="53" t="s">
        <v>235</v>
      </c>
      <c r="I43" s="103" t="s">
        <v>329</v>
      </c>
      <c r="J43" s="120" t="s">
        <v>1761</v>
      </c>
      <c r="K43" s="120" t="s">
        <v>1758</v>
      </c>
      <c r="L43" s="105" t="s">
        <v>1762</v>
      </c>
      <c r="M43" s="106" t="s">
        <v>1756</v>
      </c>
      <c r="N43" s="153" t="s">
        <v>190</v>
      </c>
    </row>
    <row r="44" spans="1:14" ht="45" customHeight="1">
      <c r="A44" s="66">
        <v>42</v>
      </c>
      <c r="B44" s="99">
        <f>IFERROR(VLOOKUP(C44,学会NO!$A$2:$B$138,2,FALSE),"")</f>
        <v>288</v>
      </c>
      <c r="C44" s="120" t="s">
        <v>1661</v>
      </c>
      <c r="D44" s="106" t="s">
        <v>1675</v>
      </c>
      <c r="E44" s="102" t="str">
        <f t="shared" si="1"/>
        <v>02</v>
      </c>
      <c r="F44" s="120" t="s">
        <v>1671</v>
      </c>
      <c r="G44" s="106">
        <v>4</v>
      </c>
      <c r="H44" s="53" t="s">
        <v>235</v>
      </c>
      <c r="I44" s="103" t="s">
        <v>1672</v>
      </c>
      <c r="J44" s="120" t="s">
        <v>1673</v>
      </c>
      <c r="K44" s="120" t="s">
        <v>1674</v>
      </c>
      <c r="L44" s="105" t="s">
        <v>1645</v>
      </c>
      <c r="M44" s="106" t="s">
        <v>1636</v>
      </c>
      <c r="N44" s="123" t="s">
        <v>264</v>
      </c>
    </row>
    <row r="45" spans="1:14" ht="45" customHeight="1">
      <c r="A45" s="66">
        <v>43</v>
      </c>
      <c r="B45" s="99">
        <f>IFERROR(VLOOKUP(C45,学会NO!$A$2:$B$138,2,FALSE),"")</f>
        <v>288</v>
      </c>
      <c r="C45" s="120" t="s">
        <v>1661</v>
      </c>
      <c r="D45" s="106" t="s">
        <v>1763</v>
      </c>
      <c r="E45" s="102" t="str">
        <f t="shared" si="1"/>
        <v>03</v>
      </c>
      <c r="F45" s="120" t="s">
        <v>1677</v>
      </c>
      <c r="G45" s="106">
        <v>2</v>
      </c>
      <c r="H45" s="53" t="s">
        <v>235</v>
      </c>
      <c r="I45" s="103" t="s">
        <v>232</v>
      </c>
      <c r="J45" s="120" t="s">
        <v>1852</v>
      </c>
      <c r="K45" s="120" t="s">
        <v>1676</v>
      </c>
      <c r="L45" s="105" t="s">
        <v>1641</v>
      </c>
      <c r="M45" s="106" t="s">
        <v>1636</v>
      </c>
      <c r="N45" s="123" t="s">
        <v>264</v>
      </c>
    </row>
    <row r="46" spans="1:14" ht="45" customHeight="1">
      <c r="A46" s="66">
        <v>44</v>
      </c>
      <c r="B46" s="99">
        <f>IFERROR(VLOOKUP(C46,学会NO!$A$2:$B$138,2,FALSE),"")</f>
        <v>289</v>
      </c>
      <c r="C46" s="103" t="s">
        <v>1027</v>
      </c>
      <c r="D46" s="106" t="s">
        <v>1035</v>
      </c>
      <c r="E46" s="102" t="str">
        <f t="shared" si="1"/>
        <v>01</v>
      </c>
      <c r="F46" s="120" t="s">
        <v>1037</v>
      </c>
      <c r="G46" s="106">
        <v>2</v>
      </c>
      <c r="H46" s="53" t="s">
        <v>235</v>
      </c>
      <c r="I46" s="103" t="s">
        <v>232</v>
      </c>
      <c r="J46" s="103" t="s">
        <v>1038</v>
      </c>
      <c r="K46" s="120" t="s">
        <v>1036</v>
      </c>
      <c r="L46" s="105" t="s">
        <v>1032</v>
      </c>
      <c r="M46" s="126" t="s">
        <v>1034</v>
      </c>
      <c r="N46" s="149" t="s">
        <v>264</v>
      </c>
    </row>
    <row r="47" spans="1:14" ht="45" customHeight="1">
      <c r="A47" s="66">
        <v>45</v>
      </c>
      <c r="B47" s="99">
        <f>IFERROR(VLOOKUP(C47,学会NO!$A$2:$B$138,2,FALSE),"")</f>
        <v>290</v>
      </c>
      <c r="C47" s="103" t="s">
        <v>521</v>
      </c>
      <c r="D47" s="106" t="s">
        <v>519</v>
      </c>
      <c r="E47" s="102" t="str">
        <f t="shared" si="1"/>
        <v>01</v>
      </c>
      <c r="F47" s="105"/>
      <c r="G47" s="106">
        <v>0</v>
      </c>
      <c r="H47" s="53" t="s">
        <v>231</v>
      </c>
      <c r="I47" s="103" t="s">
        <v>232</v>
      </c>
      <c r="J47" s="100"/>
      <c r="K47" s="120" t="s">
        <v>520</v>
      </c>
      <c r="L47" s="105"/>
      <c r="M47" s="106">
        <v>0</v>
      </c>
      <c r="N47" s="123" t="s">
        <v>264</v>
      </c>
    </row>
    <row r="48" spans="1:14" ht="45" customHeight="1">
      <c r="A48" s="66">
        <v>46</v>
      </c>
      <c r="B48" s="99">
        <f>IFERROR(VLOOKUP(C48,学会NO!$A$2:$B$138,2,FALSE),"")</f>
        <v>290</v>
      </c>
      <c r="C48" s="103" t="s">
        <v>521</v>
      </c>
      <c r="D48" s="106" t="s">
        <v>522</v>
      </c>
      <c r="E48" s="102" t="str">
        <f t="shared" si="1"/>
        <v>01</v>
      </c>
      <c r="F48" s="105"/>
      <c r="G48" s="106">
        <v>0</v>
      </c>
      <c r="H48" s="53" t="s">
        <v>235</v>
      </c>
      <c r="I48" s="103" t="s">
        <v>232</v>
      </c>
      <c r="J48" s="100" t="s">
        <v>716</v>
      </c>
      <c r="K48" s="120" t="s">
        <v>523</v>
      </c>
      <c r="L48" s="105" t="s">
        <v>524</v>
      </c>
      <c r="M48" s="106">
        <v>0</v>
      </c>
      <c r="N48" s="123" t="s">
        <v>264</v>
      </c>
    </row>
    <row r="49" spans="1:14" ht="45" customHeight="1">
      <c r="A49" s="66">
        <v>47</v>
      </c>
      <c r="B49" s="99">
        <f>IFERROR(VLOOKUP(C49,学会NO!$A$2:$B$138,2,FALSE),"")</f>
        <v>290</v>
      </c>
      <c r="C49" s="103" t="s">
        <v>521</v>
      </c>
      <c r="D49" s="106" t="s">
        <v>525</v>
      </c>
      <c r="E49" s="102" t="str">
        <f t="shared" si="1"/>
        <v>02</v>
      </c>
      <c r="F49" s="105"/>
      <c r="G49" s="106">
        <v>0</v>
      </c>
      <c r="H49" s="53" t="s">
        <v>235</v>
      </c>
      <c r="I49" s="103" t="s">
        <v>232</v>
      </c>
      <c r="J49" s="100" t="s">
        <v>527</v>
      </c>
      <c r="K49" s="120" t="s">
        <v>526</v>
      </c>
      <c r="L49" s="120" t="s">
        <v>528</v>
      </c>
      <c r="M49" s="106">
        <v>0</v>
      </c>
      <c r="N49" s="123" t="s">
        <v>264</v>
      </c>
    </row>
    <row r="50" spans="1:14" ht="45" customHeight="1">
      <c r="A50" s="66">
        <v>48</v>
      </c>
      <c r="B50" s="99">
        <f>IFERROR(VLOOKUP(C50,学会NO!$A$2:$B$138,2,FALSE),"")</f>
        <v>299</v>
      </c>
      <c r="C50" s="103" t="s">
        <v>815</v>
      </c>
      <c r="D50" s="106" t="s">
        <v>812</v>
      </c>
      <c r="E50" s="102" t="str">
        <f t="shared" si="1"/>
        <v>01</v>
      </c>
      <c r="F50" s="120" t="s">
        <v>814</v>
      </c>
      <c r="G50" s="106">
        <v>3</v>
      </c>
      <c r="H50" s="53" t="s">
        <v>235</v>
      </c>
      <c r="I50" s="103" t="s">
        <v>232</v>
      </c>
      <c r="J50" s="100" t="s">
        <v>816</v>
      </c>
      <c r="K50" s="120" t="s">
        <v>813</v>
      </c>
      <c r="L50" s="120" t="s">
        <v>817</v>
      </c>
      <c r="M50" s="106" t="s">
        <v>818</v>
      </c>
      <c r="N50" s="128" t="s">
        <v>190</v>
      </c>
    </row>
    <row r="51" spans="1:14" ht="70.900000000000006" customHeight="1">
      <c r="A51" s="66">
        <v>49</v>
      </c>
      <c r="B51" s="99">
        <f>IFERROR(VLOOKUP(C51,学会NO!$A$2:$B$138,2,FALSE),"")</f>
        <v>702</v>
      </c>
      <c r="C51" s="100" t="s">
        <v>326</v>
      </c>
      <c r="D51" s="101" t="s">
        <v>328</v>
      </c>
      <c r="E51" s="102" t="str">
        <f t="shared" si="1"/>
        <v>01</v>
      </c>
      <c r="F51" s="103" t="s">
        <v>327</v>
      </c>
      <c r="G51" s="53">
        <v>1</v>
      </c>
      <c r="H51" s="53" t="s">
        <v>231</v>
      </c>
      <c r="I51" s="103" t="s">
        <v>329</v>
      </c>
      <c r="J51" s="100"/>
      <c r="K51" s="103" t="s">
        <v>325</v>
      </c>
      <c r="L51" s="103"/>
      <c r="M51" s="104">
        <v>0</v>
      </c>
      <c r="N51" s="123" t="s">
        <v>264</v>
      </c>
    </row>
    <row r="52" spans="1:14" ht="54">
      <c r="A52" s="66">
        <v>50</v>
      </c>
      <c r="B52" s="99">
        <f>IFERROR(VLOOKUP(C52,学会NO!$A$2:$B$138,2,FALSE),"")</f>
        <v>704</v>
      </c>
      <c r="C52" s="103" t="s">
        <v>1136</v>
      </c>
      <c r="D52" s="106" t="s">
        <v>1153</v>
      </c>
      <c r="E52" s="102" t="str">
        <f t="shared" si="1"/>
        <v>01</v>
      </c>
      <c r="F52" s="120" t="s">
        <v>1854</v>
      </c>
      <c r="G52" s="106">
        <v>5</v>
      </c>
      <c r="H52" s="53" t="s">
        <v>231</v>
      </c>
      <c r="I52" s="103" t="s">
        <v>232</v>
      </c>
      <c r="J52" s="100"/>
      <c r="K52" s="120" t="s">
        <v>1154</v>
      </c>
      <c r="L52" s="105"/>
      <c r="M52" s="106" t="s">
        <v>233</v>
      </c>
      <c r="N52" s="143" t="s">
        <v>264</v>
      </c>
    </row>
    <row r="53" spans="1:14" ht="54" customHeight="1">
      <c r="A53" s="66">
        <v>51</v>
      </c>
      <c r="B53" s="99">
        <f>IFERROR(VLOOKUP(C53,学会NO!$A$2:$B$138,2,FALSE),"")</f>
        <v>705</v>
      </c>
      <c r="C53" s="103" t="s">
        <v>551</v>
      </c>
      <c r="D53" s="106" t="s">
        <v>550</v>
      </c>
      <c r="E53" s="102" t="str">
        <f t="shared" si="1"/>
        <v>01</v>
      </c>
      <c r="F53" s="105"/>
      <c r="G53" s="106">
        <v>0</v>
      </c>
      <c r="H53" s="53" t="s">
        <v>231</v>
      </c>
      <c r="I53" s="103" t="s">
        <v>232</v>
      </c>
      <c r="J53" s="100"/>
      <c r="K53" s="120" t="s">
        <v>552</v>
      </c>
      <c r="L53" s="105"/>
      <c r="M53" s="106">
        <v>0</v>
      </c>
      <c r="N53" s="123" t="s">
        <v>190</v>
      </c>
    </row>
    <row r="54" spans="1:14" ht="54" customHeight="1">
      <c r="A54" s="66">
        <v>52</v>
      </c>
      <c r="B54" s="99">
        <f>IFERROR(VLOOKUP(C54,学会NO!$A$2:$B$138,2,FALSE),"")</f>
        <v>722</v>
      </c>
      <c r="C54" s="100" t="s">
        <v>363</v>
      </c>
      <c r="D54" s="101" t="s">
        <v>361</v>
      </c>
      <c r="E54" s="102" t="str">
        <f t="shared" si="1"/>
        <v>01</v>
      </c>
      <c r="F54" s="103"/>
      <c r="G54" s="53">
        <v>0</v>
      </c>
      <c r="H54" s="53" t="s">
        <v>231</v>
      </c>
      <c r="I54" s="103" t="s">
        <v>329</v>
      </c>
      <c r="J54" s="100"/>
      <c r="K54" s="103" t="s">
        <v>362</v>
      </c>
      <c r="L54" s="103"/>
      <c r="M54" s="104">
        <v>0</v>
      </c>
      <c r="N54" s="143" t="s">
        <v>264</v>
      </c>
    </row>
    <row r="55" spans="1:14" ht="54.75" customHeight="1">
      <c r="A55" s="66">
        <v>53</v>
      </c>
      <c r="B55" s="99">
        <f>IFERROR(VLOOKUP(C55,学会NO!$A$2:$B$138,2,FALSE),"")</f>
        <v>724</v>
      </c>
      <c r="C55" s="103" t="s">
        <v>994</v>
      </c>
      <c r="D55" s="106" t="s">
        <v>1019</v>
      </c>
      <c r="E55" s="102" t="str">
        <f t="shared" si="1"/>
        <v>01</v>
      </c>
      <c r="F55" s="120" t="s">
        <v>1021</v>
      </c>
      <c r="G55" s="106">
        <v>1</v>
      </c>
      <c r="H55" s="53" t="s">
        <v>231</v>
      </c>
      <c r="I55" s="103" t="s">
        <v>329</v>
      </c>
      <c r="J55" s="100"/>
      <c r="K55" s="120" t="s">
        <v>1020</v>
      </c>
      <c r="L55" s="105"/>
      <c r="M55" s="106">
        <v>0</v>
      </c>
      <c r="N55" s="123" t="s">
        <v>264</v>
      </c>
    </row>
    <row r="56" spans="1:14" ht="77.45" customHeight="1">
      <c r="A56" s="66">
        <v>54</v>
      </c>
      <c r="B56" s="99">
        <f>IFERROR(VLOOKUP(C56,学会NO!$A$2:$B$138,2,FALSE),"")</f>
        <v>724</v>
      </c>
      <c r="C56" s="103" t="s">
        <v>994</v>
      </c>
      <c r="D56" s="106" t="s">
        <v>1022</v>
      </c>
      <c r="E56" s="102" t="str">
        <f t="shared" si="1"/>
        <v>01</v>
      </c>
      <c r="F56" s="120" t="s">
        <v>1024</v>
      </c>
      <c r="G56" s="106">
        <v>3</v>
      </c>
      <c r="H56" s="53" t="s">
        <v>235</v>
      </c>
      <c r="I56" s="103" t="s">
        <v>232</v>
      </c>
      <c r="J56" s="100" t="s">
        <v>1025</v>
      </c>
      <c r="K56" s="120" t="s">
        <v>1023</v>
      </c>
      <c r="L56" s="105" t="s">
        <v>984</v>
      </c>
      <c r="M56" s="106" t="s">
        <v>955</v>
      </c>
      <c r="N56" s="123" t="s">
        <v>264</v>
      </c>
    </row>
  </sheetData>
  <autoFilter ref="A2:N56" xr:uid="{00000000-0009-0000-0000-000005000000}">
    <sortState xmlns:xlrd2="http://schemas.microsoft.com/office/spreadsheetml/2017/richdata2" ref="A3:N56">
      <sortCondition ref="B2:B56"/>
    </sortState>
  </autoFilter>
  <sortState xmlns:xlrd2="http://schemas.microsoft.com/office/spreadsheetml/2017/richdata2" ref="B3:N56">
    <sortCondition ref="B3:B56"/>
    <sortCondition ref="D3:D56"/>
  </sortState>
  <mergeCells count="1">
    <mergeCell ref="A1:N1"/>
  </mergeCells>
  <phoneticPr fontId="1"/>
  <conditionalFormatting sqref="D3:D8">
    <cfRule type="expression" dxfId="5" priority="3">
      <formula>IF(COUNTIF(D3,"*B3*")&gt;=1,TRUE,FALSE)</formula>
    </cfRule>
  </conditionalFormatting>
  <conditionalFormatting sqref="D37:D56">
    <cfRule type="duplicateValues" dxfId="4" priority="29"/>
  </conditionalFormatting>
  <conditionalFormatting sqref="D3:D41">
    <cfRule type="duplicateValues" dxfId="3" priority="37"/>
  </conditionalFormatting>
  <dataValidations count="3">
    <dataValidation type="list" allowBlank="1" showInputMessage="1" showErrorMessage="1" sqref="N3:N56" xr:uid="{00000000-0002-0000-0500-000000000000}">
      <formula1>"受領済,修正版受領済,確認中"</formula1>
    </dataValidation>
    <dataValidation type="list" allowBlank="1" showInputMessage="1" showErrorMessage="1" sqref="I3:I56" xr:uid="{00000000-0002-0000-0500-000001000000}">
      <formula1>"A 基本診療料 第1部 初・再診料,A 基本診療料 第2部 入院料等,その他"</formula1>
    </dataValidation>
    <dataValidation type="list" allowBlank="1" showInputMessage="1" showErrorMessage="1" sqref="H3:H56" xr:uid="{00000000-0002-0000-0500-000002000000}">
      <formula1>"既,未"</formula1>
    </dataValidation>
  </dataValidations>
  <pageMargins left="0.70866141732283472" right="0.70866141732283472" top="0.74803149606299213" bottom="0.74803149606299213" header="0.31496062992125984" footer="0.31496062992125984"/>
  <pageSetup paperSize="8" scale="70" orientation="landscape" r:id="rId1"/>
  <headerFooter>
    <oddFooter>&amp;C&amp;P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59999389629810485"/>
  </sheetPr>
  <dimension ref="A1:L20"/>
  <sheetViews>
    <sheetView view="pageBreakPreview" zoomScale="65" zoomScaleNormal="100" zoomScaleSheetLayoutView="65" workbookViewId="0">
      <pane ySplit="2" topLeftCell="A3" activePane="bottomLeft" state="frozen"/>
      <selection pane="bottomLeft" sqref="A1:L1"/>
    </sheetView>
  </sheetViews>
  <sheetFormatPr defaultColWidth="9" defaultRowHeight="45" customHeight="1"/>
  <cols>
    <col min="1" max="1" width="6.25" style="3" customWidth="1"/>
    <col min="2" max="2" width="9.75" style="3" customWidth="1"/>
    <col min="3" max="3" width="27.25" style="3" customWidth="1"/>
    <col min="4" max="4" width="11.25" style="47" customWidth="1"/>
    <col min="5" max="5" width="11" style="47" customWidth="1"/>
    <col min="6" max="6" width="29.125" style="3" customWidth="1"/>
    <col min="7" max="7" width="49.375" style="3" customWidth="1"/>
    <col min="8" max="8" width="55.25" style="3" customWidth="1"/>
    <col min="9" max="9" width="22.625" style="3" customWidth="1"/>
    <col min="10" max="10" width="22.5" style="47" customWidth="1"/>
    <col min="11" max="11" width="10.75" style="47" customWidth="1"/>
    <col min="12" max="12" width="20.75" style="3" customWidth="1"/>
    <col min="13" max="16384" width="9" style="3"/>
  </cols>
  <sheetData>
    <row r="1" spans="1:12" ht="52.5" customHeight="1">
      <c r="A1" s="207" t="s">
        <v>164</v>
      </c>
      <c r="B1" s="208"/>
      <c r="C1" s="208"/>
      <c r="D1" s="208"/>
      <c r="E1" s="208"/>
      <c r="F1" s="208"/>
      <c r="G1" s="208"/>
      <c r="H1" s="208"/>
      <c r="I1" s="208"/>
      <c r="J1" s="208"/>
      <c r="K1" s="208"/>
      <c r="L1" s="209"/>
    </row>
    <row r="2" spans="1:12" ht="57" customHeight="1">
      <c r="A2" s="70"/>
      <c r="B2" s="72" t="s">
        <v>150</v>
      </c>
      <c r="C2" s="73" t="s">
        <v>1</v>
      </c>
      <c r="D2" s="73" t="s">
        <v>157</v>
      </c>
      <c r="E2" s="72" t="s">
        <v>155</v>
      </c>
      <c r="F2" s="73" t="s">
        <v>159</v>
      </c>
      <c r="G2" s="73" t="s">
        <v>160</v>
      </c>
      <c r="H2" s="73" t="s">
        <v>161</v>
      </c>
      <c r="I2" s="73" t="s">
        <v>162</v>
      </c>
      <c r="J2" s="73" t="s">
        <v>163</v>
      </c>
      <c r="K2" s="73" t="s">
        <v>432</v>
      </c>
      <c r="L2" s="74" t="s">
        <v>147</v>
      </c>
    </row>
    <row r="3" spans="1:12" ht="45" customHeight="1">
      <c r="A3" s="71">
        <v>1</v>
      </c>
      <c r="B3" s="114">
        <f>IFERROR(VLOOKUP(C3,学会NO!$A$2:$B$138,2,FALSE),"")</f>
        <v>206</v>
      </c>
      <c r="C3" s="58" t="s">
        <v>597</v>
      </c>
      <c r="D3" s="115" t="s">
        <v>1393</v>
      </c>
      <c r="E3" s="116" t="s">
        <v>235</v>
      </c>
      <c r="F3" s="58" t="s">
        <v>598</v>
      </c>
      <c r="G3" s="58" t="s">
        <v>556</v>
      </c>
      <c r="H3" s="58" t="s">
        <v>601</v>
      </c>
      <c r="I3" s="58" t="s">
        <v>599</v>
      </c>
      <c r="J3" s="86" t="s">
        <v>600</v>
      </c>
      <c r="K3" s="86" t="s">
        <v>595</v>
      </c>
      <c r="L3" s="119" t="s">
        <v>190</v>
      </c>
    </row>
    <row r="4" spans="1:12" ht="45" customHeight="1">
      <c r="A4" s="71">
        <v>2</v>
      </c>
      <c r="B4" s="114">
        <f>IFERROR(VLOOKUP(C4,学会NO!$A$2:$B$138,2,FALSE),"")</f>
        <v>206</v>
      </c>
      <c r="C4" s="58" t="s">
        <v>921</v>
      </c>
      <c r="D4" s="160" t="s">
        <v>596</v>
      </c>
      <c r="E4" s="116" t="s">
        <v>235</v>
      </c>
      <c r="F4" s="158" t="s">
        <v>922</v>
      </c>
      <c r="G4" s="158" t="s">
        <v>883</v>
      </c>
      <c r="H4" s="158" t="s">
        <v>1826</v>
      </c>
      <c r="I4" s="158" t="s">
        <v>923</v>
      </c>
      <c r="J4" s="160" t="s">
        <v>924</v>
      </c>
      <c r="K4" s="160" t="s">
        <v>920</v>
      </c>
      <c r="L4" s="119" t="s">
        <v>190</v>
      </c>
    </row>
    <row r="5" spans="1:12" ht="45" customHeight="1">
      <c r="A5" s="71">
        <v>3</v>
      </c>
      <c r="B5" s="114">
        <f>IFERROR(VLOOKUP(C5,学会NO!$A$2:$B$138,2,FALSE),"")</f>
        <v>224</v>
      </c>
      <c r="C5" s="58" t="s">
        <v>881</v>
      </c>
      <c r="D5" s="160" t="s">
        <v>880</v>
      </c>
      <c r="E5" s="116" t="s">
        <v>235</v>
      </c>
      <c r="F5" s="158" t="s">
        <v>882</v>
      </c>
      <c r="G5" s="158" t="s">
        <v>883</v>
      </c>
      <c r="H5" s="158" t="s">
        <v>884</v>
      </c>
      <c r="I5" s="158" t="s">
        <v>885</v>
      </c>
      <c r="J5" s="160" t="s">
        <v>886</v>
      </c>
      <c r="K5" s="160" t="s">
        <v>879</v>
      </c>
      <c r="L5" s="119" t="s">
        <v>264</v>
      </c>
    </row>
    <row r="6" spans="1:12" ht="70.900000000000006" customHeight="1">
      <c r="A6" s="71">
        <v>4</v>
      </c>
      <c r="B6" s="114">
        <f>IFERROR(VLOOKUP(C6,学会NO!$A$2:$B$138,2,FALSE),"")</f>
        <v>224</v>
      </c>
      <c r="C6" s="58" t="s">
        <v>881</v>
      </c>
      <c r="D6" s="160" t="s">
        <v>888</v>
      </c>
      <c r="E6" s="116" t="s">
        <v>889</v>
      </c>
      <c r="F6" s="158" t="s">
        <v>882</v>
      </c>
      <c r="G6" s="158" t="s">
        <v>883</v>
      </c>
      <c r="H6" s="158" t="s">
        <v>890</v>
      </c>
      <c r="I6" s="158" t="s">
        <v>891</v>
      </c>
      <c r="J6" s="160" t="s">
        <v>892</v>
      </c>
      <c r="K6" s="160" t="s">
        <v>887</v>
      </c>
      <c r="L6" s="119" t="s">
        <v>264</v>
      </c>
    </row>
    <row r="7" spans="1:12" ht="45" customHeight="1">
      <c r="A7" s="71">
        <v>5</v>
      </c>
      <c r="B7" s="114">
        <f>IFERROR(VLOOKUP(C7,学会NO!$A$2:$B$138,2,FALSE),"")</f>
        <v>236</v>
      </c>
      <c r="C7" s="58" t="s">
        <v>730</v>
      </c>
      <c r="D7" s="115" t="s">
        <v>752</v>
      </c>
      <c r="E7" s="116" t="s">
        <v>235</v>
      </c>
      <c r="F7" s="58" t="s">
        <v>1723</v>
      </c>
      <c r="G7" s="58" t="s">
        <v>753</v>
      </c>
      <c r="H7" s="58" t="s">
        <v>754</v>
      </c>
      <c r="I7" s="58" t="s">
        <v>1825</v>
      </c>
      <c r="J7" s="86" t="s">
        <v>755</v>
      </c>
      <c r="K7" s="86">
        <v>0</v>
      </c>
      <c r="L7" s="119" t="s">
        <v>264</v>
      </c>
    </row>
    <row r="8" spans="1:12" ht="45" customHeight="1">
      <c r="A8" s="107">
        <v>6</v>
      </c>
      <c r="B8" s="114">
        <f>IFERROR(VLOOKUP(C8,学会NO!$A$2:$B$138,2,FALSE),"")</f>
        <v>253</v>
      </c>
      <c r="C8" s="58" t="s">
        <v>589</v>
      </c>
      <c r="D8" s="117" t="s">
        <v>591</v>
      </c>
      <c r="E8" s="118" t="s">
        <v>235</v>
      </c>
      <c r="F8" s="95" t="s">
        <v>590</v>
      </c>
      <c r="G8" s="95" t="s">
        <v>556</v>
      </c>
      <c r="H8" s="95" t="s">
        <v>592</v>
      </c>
      <c r="I8" s="95" t="s">
        <v>593</v>
      </c>
      <c r="J8" s="111" t="s">
        <v>594</v>
      </c>
      <c r="K8" s="111" t="s">
        <v>588</v>
      </c>
      <c r="L8" s="134" t="s">
        <v>264</v>
      </c>
    </row>
    <row r="9" spans="1:12" ht="45" customHeight="1">
      <c r="A9" s="107">
        <v>7</v>
      </c>
      <c r="B9" s="114">
        <f>IFERROR(VLOOKUP(C9,学会NO!$A$2:$B$138,2,FALSE),"")</f>
        <v>256</v>
      </c>
      <c r="C9" s="58" t="s">
        <v>426</v>
      </c>
      <c r="D9" s="117" t="s">
        <v>427</v>
      </c>
      <c r="E9" s="118" t="s">
        <v>235</v>
      </c>
      <c r="F9" s="95" t="s">
        <v>433</v>
      </c>
      <c r="G9" s="159" t="s">
        <v>428</v>
      </c>
      <c r="H9" s="167" t="s">
        <v>429</v>
      </c>
      <c r="I9" s="159" t="s">
        <v>430</v>
      </c>
      <c r="J9" s="111" t="s">
        <v>431</v>
      </c>
      <c r="K9" s="111" t="s">
        <v>434</v>
      </c>
      <c r="L9" s="134" t="s">
        <v>190</v>
      </c>
    </row>
    <row r="10" spans="1:12" ht="45" customHeight="1">
      <c r="A10" s="107">
        <v>8</v>
      </c>
      <c r="B10" s="114">
        <f>IFERROR(VLOOKUP(C10,学会NO!$A$2:$B$138,2,FALSE),"")</f>
        <v>258</v>
      </c>
      <c r="C10" s="58" t="s">
        <v>823</v>
      </c>
      <c r="D10" s="117" t="s">
        <v>822</v>
      </c>
      <c r="E10" s="118" t="s">
        <v>235</v>
      </c>
      <c r="F10" s="95" t="s">
        <v>824</v>
      </c>
      <c r="G10" s="95" t="s">
        <v>825</v>
      </c>
      <c r="H10" s="95" t="s">
        <v>828</v>
      </c>
      <c r="I10" s="95" t="s">
        <v>826</v>
      </c>
      <c r="J10" s="111" t="s">
        <v>827</v>
      </c>
      <c r="K10" s="111" t="s">
        <v>829</v>
      </c>
      <c r="L10" s="134" t="s">
        <v>190</v>
      </c>
    </row>
    <row r="11" spans="1:12" ht="45" customHeight="1">
      <c r="A11" s="107">
        <v>9</v>
      </c>
      <c r="B11" s="114">
        <f>IFERROR(VLOOKUP(C11,学会NO!$A$2:$B$138,2,FALSE),"")</f>
        <v>267</v>
      </c>
      <c r="C11" s="58" t="s">
        <v>971</v>
      </c>
      <c r="D11" s="113" t="s">
        <v>972</v>
      </c>
      <c r="E11" s="118" t="s">
        <v>235</v>
      </c>
      <c r="F11" s="109" t="s">
        <v>1754</v>
      </c>
      <c r="G11" s="109" t="s">
        <v>928</v>
      </c>
      <c r="H11" s="109" t="s">
        <v>975</v>
      </c>
      <c r="I11" s="109" t="s">
        <v>1827</v>
      </c>
      <c r="J11" s="113" t="s">
        <v>974</v>
      </c>
      <c r="K11" s="113">
        <v>0</v>
      </c>
      <c r="L11" s="134" t="s">
        <v>264</v>
      </c>
    </row>
    <row r="12" spans="1:12" ht="45" customHeight="1">
      <c r="A12" s="107">
        <v>10</v>
      </c>
      <c r="B12" s="114">
        <f>IFERROR(VLOOKUP(C12,学会NO!$A$2:$B$138,2,FALSE),"")</f>
        <v>276</v>
      </c>
      <c r="C12" s="58" t="s">
        <v>1682</v>
      </c>
      <c r="D12" s="113" t="s">
        <v>1687</v>
      </c>
      <c r="E12" s="118" t="s">
        <v>235</v>
      </c>
      <c r="F12" s="109" t="s">
        <v>1688</v>
      </c>
      <c r="G12" s="109" t="s">
        <v>1689</v>
      </c>
      <c r="H12" s="109" t="s">
        <v>1690</v>
      </c>
      <c r="I12" s="109" t="s">
        <v>1691</v>
      </c>
      <c r="J12" s="113" t="s">
        <v>1692</v>
      </c>
      <c r="K12" s="113">
        <v>0</v>
      </c>
      <c r="L12" s="134" t="s">
        <v>264</v>
      </c>
    </row>
    <row r="13" spans="1:12" ht="98.45" customHeight="1">
      <c r="A13" s="107">
        <v>11</v>
      </c>
      <c r="B13" s="114">
        <f>IFERROR(VLOOKUP(C13,学会NO!$A$2:$B$138,2,FALSE),"")</f>
        <v>278</v>
      </c>
      <c r="C13" s="58" t="s">
        <v>926</v>
      </c>
      <c r="D13" s="113" t="s">
        <v>973</v>
      </c>
      <c r="E13" s="118" t="s">
        <v>235</v>
      </c>
      <c r="F13" s="109" t="s">
        <v>927</v>
      </c>
      <c r="G13" s="109" t="s">
        <v>928</v>
      </c>
      <c r="H13" s="109" t="s">
        <v>929</v>
      </c>
      <c r="I13" s="109" t="s">
        <v>930</v>
      </c>
      <c r="J13" s="113" t="s">
        <v>931</v>
      </c>
      <c r="K13" s="113">
        <v>0</v>
      </c>
      <c r="L13" s="145" t="s">
        <v>264</v>
      </c>
    </row>
    <row r="14" spans="1:12" ht="45" customHeight="1">
      <c r="A14" s="107">
        <v>12</v>
      </c>
      <c r="B14" s="114">
        <f>IFERROR(VLOOKUP(C14,学会NO!$A$2:$B$138,2,FALSE),"")</f>
        <v>291</v>
      </c>
      <c r="C14" s="58" t="s">
        <v>787</v>
      </c>
      <c r="D14" s="117" t="s">
        <v>786</v>
      </c>
      <c r="E14" s="118" t="s">
        <v>235</v>
      </c>
      <c r="F14" s="95" t="s">
        <v>788</v>
      </c>
      <c r="G14" s="95" t="s">
        <v>789</v>
      </c>
      <c r="H14" s="95" t="s">
        <v>790</v>
      </c>
      <c r="I14" s="95" t="s">
        <v>791</v>
      </c>
      <c r="J14" s="111" t="s">
        <v>792</v>
      </c>
      <c r="K14" s="111" t="s">
        <v>785</v>
      </c>
      <c r="L14" s="134" t="s">
        <v>190</v>
      </c>
    </row>
    <row r="15" spans="1:12" ht="127.15" customHeight="1">
      <c r="A15" s="107">
        <v>13</v>
      </c>
      <c r="B15" s="114">
        <f>IFERROR(VLOOKUP(C15,学会NO!$A$2:$B$138,2,FALSE),"")</f>
        <v>291</v>
      </c>
      <c r="C15" s="58" t="s">
        <v>787</v>
      </c>
      <c r="D15" s="117" t="s">
        <v>793</v>
      </c>
      <c r="E15" s="118" t="s">
        <v>235</v>
      </c>
      <c r="F15" s="95" t="s">
        <v>794</v>
      </c>
      <c r="G15" s="95" t="s">
        <v>789</v>
      </c>
      <c r="H15" s="95" t="s">
        <v>795</v>
      </c>
      <c r="I15" s="95" t="s">
        <v>796</v>
      </c>
      <c r="J15" s="111" t="s">
        <v>797</v>
      </c>
      <c r="K15" s="111" t="s">
        <v>285</v>
      </c>
      <c r="L15" s="138" t="s">
        <v>190</v>
      </c>
    </row>
    <row r="16" spans="1:12" ht="45" customHeight="1">
      <c r="A16" s="107">
        <v>14</v>
      </c>
      <c r="B16" s="114">
        <f>IFERROR(VLOOKUP(C16,学会NO!$A$2:$B$138,2,FALSE),"")</f>
        <v>291</v>
      </c>
      <c r="C16" s="58" t="s">
        <v>787</v>
      </c>
      <c r="D16" s="117" t="s">
        <v>798</v>
      </c>
      <c r="E16" s="118" t="s">
        <v>235</v>
      </c>
      <c r="F16" s="95" t="s">
        <v>794</v>
      </c>
      <c r="G16" s="95" t="s">
        <v>789</v>
      </c>
      <c r="H16" s="95" t="s">
        <v>795</v>
      </c>
      <c r="I16" s="95" t="s">
        <v>799</v>
      </c>
      <c r="J16" s="111" t="s">
        <v>800</v>
      </c>
      <c r="K16" s="111" t="s">
        <v>1724</v>
      </c>
      <c r="L16" s="138" t="s">
        <v>190</v>
      </c>
    </row>
    <row r="17" spans="1:12" ht="45" customHeight="1">
      <c r="A17" s="107">
        <v>15</v>
      </c>
      <c r="B17" s="114">
        <f>IFERROR(VLOOKUP(C17,学会NO!$A$2:$B$138,2,FALSE),"")</f>
        <v>291</v>
      </c>
      <c r="C17" s="58" t="s">
        <v>787</v>
      </c>
      <c r="D17" s="117" t="s">
        <v>801</v>
      </c>
      <c r="E17" s="118" t="s">
        <v>235</v>
      </c>
      <c r="F17" s="95" t="s">
        <v>794</v>
      </c>
      <c r="G17" s="95" t="s">
        <v>789</v>
      </c>
      <c r="H17" s="95" t="s">
        <v>804</v>
      </c>
      <c r="I17" s="95" t="s">
        <v>802</v>
      </c>
      <c r="J17" s="111" t="s">
        <v>803</v>
      </c>
      <c r="K17" s="111" t="s">
        <v>1725</v>
      </c>
      <c r="L17" s="138" t="s">
        <v>190</v>
      </c>
    </row>
    <row r="18" spans="1:12" ht="169.9" customHeight="1">
      <c r="A18" s="107">
        <v>16</v>
      </c>
      <c r="B18" s="114">
        <f>IFERROR(VLOOKUP(C18,学会NO!$A$2:$B$138,2,FALSE),"")</f>
        <v>705</v>
      </c>
      <c r="C18" s="58" t="s">
        <v>554</v>
      </c>
      <c r="D18" s="117" t="s">
        <v>553</v>
      </c>
      <c r="E18" s="118" t="s">
        <v>235</v>
      </c>
      <c r="F18" s="95" t="s">
        <v>555</v>
      </c>
      <c r="G18" s="95" t="s">
        <v>556</v>
      </c>
      <c r="H18" s="95" t="s">
        <v>557</v>
      </c>
      <c r="I18" s="95" t="s">
        <v>559</v>
      </c>
      <c r="J18" s="111" t="s">
        <v>560</v>
      </c>
      <c r="K18" s="111" t="s">
        <v>558</v>
      </c>
      <c r="L18" s="134" t="s">
        <v>190</v>
      </c>
    </row>
    <row r="19" spans="1:12" ht="45" customHeight="1">
      <c r="A19" s="107">
        <v>17</v>
      </c>
      <c r="B19" s="114">
        <f>IFERROR(VLOOKUP(C19,学会NO!$A$2:$B$138,2,FALSE),"")</f>
        <v>729</v>
      </c>
      <c r="C19" s="58" t="s">
        <v>1187</v>
      </c>
      <c r="D19" s="113" t="s">
        <v>1201</v>
      </c>
      <c r="E19" s="118" t="s">
        <v>235</v>
      </c>
      <c r="F19" s="109" t="s">
        <v>1202</v>
      </c>
      <c r="G19" s="109" t="s">
        <v>1203</v>
      </c>
      <c r="H19" s="109" t="s">
        <v>1204</v>
      </c>
      <c r="I19" s="109" t="s">
        <v>1205</v>
      </c>
      <c r="J19" s="113" t="s">
        <v>1206</v>
      </c>
      <c r="K19" s="113" t="s">
        <v>1200</v>
      </c>
      <c r="L19" s="134" t="s">
        <v>264</v>
      </c>
    </row>
    <row r="20" spans="1:12" ht="45" customHeight="1">
      <c r="A20" s="107">
        <v>18</v>
      </c>
      <c r="B20" s="114">
        <f>IFERROR(VLOOKUP(C20,学会NO!$A$2:$B$138,2,FALSE),"")</f>
        <v>731</v>
      </c>
      <c r="C20" s="58" t="s">
        <v>1320</v>
      </c>
      <c r="D20" s="113" t="s">
        <v>1319</v>
      </c>
      <c r="E20" s="118" t="s">
        <v>235</v>
      </c>
      <c r="F20" s="109" t="s">
        <v>1321</v>
      </c>
      <c r="G20" s="109" t="s">
        <v>1322</v>
      </c>
      <c r="H20" s="109" t="s">
        <v>1323</v>
      </c>
      <c r="I20" s="109" t="s">
        <v>1324</v>
      </c>
      <c r="J20" s="113" t="s">
        <v>1325</v>
      </c>
      <c r="K20" s="113" t="s">
        <v>968</v>
      </c>
      <c r="L20" s="134" t="s">
        <v>190</v>
      </c>
    </row>
  </sheetData>
  <autoFilter ref="A2:L20" xr:uid="{00000000-0009-0000-0000-000006000000}">
    <sortState xmlns:xlrd2="http://schemas.microsoft.com/office/spreadsheetml/2017/richdata2" ref="A3:L20">
      <sortCondition ref="B2:B20"/>
    </sortState>
  </autoFilter>
  <sortState xmlns:xlrd2="http://schemas.microsoft.com/office/spreadsheetml/2017/richdata2" ref="B3:L20">
    <sortCondition ref="B3:B20"/>
    <sortCondition ref="D3:D20"/>
  </sortState>
  <mergeCells count="1">
    <mergeCell ref="A1:L1"/>
  </mergeCells>
  <phoneticPr fontId="1"/>
  <conditionalFormatting sqref="D3:D12">
    <cfRule type="expression" dxfId="2" priority="3">
      <formula>IF(COUNTIF(D3,"*B3*")&gt;=1,TRUE,FALSE)</formula>
    </cfRule>
  </conditionalFormatting>
  <conditionalFormatting sqref="D3:D20">
    <cfRule type="duplicateValues" dxfId="1" priority="30"/>
    <cfRule type="duplicateValues" dxfId="0" priority="31"/>
  </conditionalFormatting>
  <dataValidations count="2">
    <dataValidation type="list" allowBlank="1" showInputMessage="1" showErrorMessage="1" sqref="E3:E20" xr:uid="{00000000-0002-0000-0600-000000000000}">
      <formula1>"既,未"</formula1>
    </dataValidation>
    <dataValidation type="list" allowBlank="1" showInputMessage="1" showErrorMessage="1" sqref="L3:L20" xr:uid="{00000000-0002-0000-0600-000001000000}">
      <formula1>"受領済,修正版受領済,確認中"</formula1>
    </dataValidation>
  </dataValidations>
  <pageMargins left="0.70866141732283472" right="0.70866141732283472" top="0.74803149606299213" bottom="0.74803149606299213" header="0.31496062992125984" footer="0.31496062992125984"/>
  <pageSetup paperSize="8" scale="65"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学会番号一覧</vt:lpstr>
      <vt:lpstr>集計</vt:lpstr>
      <vt:lpstr>学会NO</vt:lpstr>
      <vt:lpstr>未収載（B~N区分）</vt:lpstr>
      <vt:lpstr>既収載（B~N区分）</vt:lpstr>
      <vt:lpstr>基本診療料（A区分）</vt:lpstr>
      <vt:lpstr>医薬品</vt:lpstr>
      <vt:lpstr>'基本診療料（A区分）'!Print_Area</vt:lpstr>
      <vt:lpstr>'既収載（B~N区分）'!Print_Area</vt:lpstr>
      <vt:lpstr>医薬品!Print_Titles</vt:lpstr>
      <vt:lpstr>'基本診療料（A区分）'!Print_Titles</vt:lpstr>
      <vt:lpstr>'既収載（B~N区分）'!Print_Titles</vt:lpstr>
      <vt:lpstr>集計!Print_Titles</vt:lpstr>
      <vt:lpstr>'未収載（B~N区分）'!Print_Titles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2021-09-22T00:24:47Z</dcterms:modified>
</cp:coreProperties>
</file>